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80" windowWidth="5715" windowHeight="5640"/>
  </bookViews>
  <sheets>
    <sheet name="Database Growth" sheetId="2" r:id="rId1"/>
  </sheets>
  <definedNames>
    <definedName name="bytes_per_record">#REF!</definedName>
    <definedName name="DB_space_leeway">#REF!</definedName>
  </definedNames>
  <calcPr calcId="144525"/>
</workbook>
</file>

<file path=xl/calcChain.xml><?xml version="1.0" encoding="utf-8"?>
<calcChain xmlns="http://schemas.openxmlformats.org/spreadsheetml/2006/main">
  <c r="F75" i="2" l="1"/>
  <c r="F73" i="2"/>
  <c r="F70" i="2"/>
  <c r="F52" i="2"/>
  <c r="G100" i="2"/>
  <c r="G99" i="2"/>
  <c r="G98" i="2"/>
  <c r="E105" i="2" l="1"/>
  <c r="F100" i="2"/>
  <c r="F99" i="2"/>
  <c r="F98" i="2"/>
  <c r="F85" i="2"/>
  <c r="F17" i="2" l="1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1" i="2"/>
  <c r="F72" i="2"/>
  <c r="F74" i="2"/>
  <c r="F76" i="2"/>
  <c r="F77" i="2"/>
  <c r="F78" i="2"/>
  <c r="F79" i="2"/>
  <c r="F80" i="2"/>
  <c r="F81" i="2"/>
  <c r="F82" i="2"/>
  <c r="F83" i="2"/>
  <c r="F84" i="2"/>
  <c r="F86" i="2"/>
  <c r="F87" i="2"/>
  <c r="F88" i="2"/>
  <c r="F89" i="2"/>
  <c r="F90" i="2"/>
  <c r="F91" i="2"/>
  <c r="F92" i="2"/>
  <c r="F93" i="2"/>
  <c r="F94" i="2"/>
  <c r="F95" i="2"/>
  <c r="F96" i="2"/>
  <c r="F97" i="2"/>
  <c r="F101" i="2"/>
  <c r="F102" i="2"/>
  <c r="F103" i="2"/>
  <c r="F104" i="2"/>
  <c r="G57" i="2"/>
  <c r="G104" i="2" l="1"/>
  <c r="G103" i="2"/>
  <c r="G102" i="2"/>
  <c r="G101" i="2"/>
  <c r="B112" i="2"/>
  <c r="F110" i="2"/>
  <c r="F111" i="2"/>
  <c r="F109" i="2"/>
  <c r="F112" i="2" l="1"/>
  <c r="G44" i="2" l="1"/>
  <c r="G51" i="2"/>
  <c r="G53" i="2"/>
  <c r="G54" i="2"/>
  <c r="G55" i="2"/>
  <c r="G56" i="2"/>
  <c r="G71" i="2"/>
  <c r="G72" i="2"/>
  <c r="G74" i="2"/>
  <c r="G88" i="2"/>
  <c r="G89" i="2"/>
  <c r="G90" i="2"/>
  <c r="G91" i="2"/>
  <c r="G92" i="2"/>
  <c r="G93" i="2"/>
  <c r="G94" i="2"/>
  <c r="G95" i="2"/>
  <c r="G96" i="2"/>
  <c r="G97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16" i="2"/>
  <c r="G18" i="2"/>
  <c r="G17" i="2"/>
  <c r="F16" i="2"/>
  <c r="G105" i="2" l="1"/>
  <c r="F105" i="2"/>
  <c r="C4" i="2" l="1"/>
  <c r="C5" i="2" s="1"/>
</calcChain>
</file>

<file path=xl/sharedStrings.xml><?xml version="1.0" encoding="utf-8"?>
<sst xmlns="http://schemas.openxmlformats.org/spreadsheetml/2006/main" count="220" uniqueCount="131">
  <si>
    <t>PM820</t>
  </si>
  <si>
    <t>Advanced Meter</t>
  </si>
  <si>
    <t>Intermediate Meter</t>
  </si>
  <si>
    <t>Multi Circuit Meter</t>
  </si>
  <si>
    <t>Basic Meter</t>
  </si>
  <si>
    <t>Entry Meter</t>
  </si>
  <si>
    <t>ION8800A</t>
  </si>
  <si>
    <t>Device Type</t>
  </si>
  <si>
    <t>Daily Growth Rate (kB)</t>
  </si>
  <si>
    <t>Has Waveforms</t>
  </si>
  <si>
    <t>Yes</t>
  </si>
  <si>
    <t>ION8800A (with IEC 61000-4-30)</t>
  </si>
  <si>
    <t>ION8800B</t>
  </si>
  <si>
    <t>ION8800B (with IEC 61000-4-30)</t>
  </si>
  <si>
    <t>No</t>
  </si>
  <si>
    <t>ION8800C</t>
  </si>
  <si>
    <t>ION8650A</t>
  </si>
  <si>
    <t>ION8650A (with IEC 61000-4-30)</t>
  </si>
  <si>
    <t>ION8650B</t>
  </si>
  <si>
    <t>ION8650B (with IEC 61000-4-30)</t>
  </si>
  <si>
    <t>ION8650C</t>
  </si>
  <si>
    <t>ION8600A</t>
  </si>
  <si>
    <t>ION8600B</t>
  </si>
  <si>
    <t>ION8600C</t>
  </si>
  <si>
    <t>Number of Devices</t>
  </si>
  <si>
    <t>ION7650</t>
  </si>
  <si>
    <t>ION7650 (with IEC 61000-4-30)</t>
  </si>
  <si>
    <t>ION7550</t>
  </si>
  <si>
    <t>CM3000 series</t>
  </si>
  <si>
    <t>CM4000 series</t>
  </si>
  <si>
    <t>PM870</t>
  </si>
  <si>
    <t>PM850</t>
  </si>
  <si>
    <t>PM810</t>
  </si>
  <si>
    <t>PM810 (PM810LOG)</t>
  </si>
  <si>
    <t>ION7350</t>
  </si>
  <si>
    <t>ION7330</t>
  </si>
  <si>
    <t>ION7300</t>
  </si>
  <si>
    <t>BCPM (42 circuits)</t>
  </si>
  <si>
    <t>EM4800-24</t>
  </si>
  <si>
    <t>EM4800-12</t>
  </si>
  <si>
    <t>EM4800-08 Delta</t>
  </si>
  <si>
    <t>EM4800-08 Wye</t>
  </si>
  <si>
    <t>PM5350</t>
  </si>
  <si>
    <t>PM700 series</t>
  </si>
  <si>
    <t>PM3200 series</t>
  </si>
  <si>
    <t>ION6200</t>
  </si>
  <si>
    <t>PM200</t>
  </si>
  <si>
    <t>EM1200</t>
  </si>
  <si>
    <t>PM1200 / DM6200</t>
  </si>
  <si>
    <t>PM9c</t>
  </si>
  <si>
    <t>Micrologic H</t>
  </si>
  <si>
    <t>Micrologic P</t>
  </si>
  <si>
    <t>Micrologic E</t>
  </si>
  <si>
    <t>Micrologic A</t>
  </si>
  <si>
    <t>Micrologic Compact NSX E</t>
  </si>
  <si>
    <t>Micrologic Compact NSX A</t>
  </si>
  <si>
    <t>Sepam series 80</t>
  </si>
  <si>
    <t>Sepam series 40 and 48</t>
  </si>
  <si>
    <t>Sepam series 20</t>
  </si>
  <si>
    <t>Sepam series 10</t>
  </si>
  <si>
    <t>Device Range</t>
  </si>
  <si>
    <t>Utility Meter</t>
  </si>
  <si>
    <t>Circuit Breaker Trip Unit</t>
  </si>
  <si>
    <t>Protection Relays</t>
  </si>
  <si>
    <t>Total Daily Growth (kB)</t>
  </si>
  <si>
    <t>TOTAL</t>
  </si>
  <si>
    <t>Notes</t>
  </si>
  <si>
    <t>Instructions</t>
  </si>
  <si>
    <t>Detect Waveforms</t>
  </si>
  <si>
    <t>Annual Database Growth (GB)</t>
  </si>
  <si>
    <t>Years of Data in the Database</t>
  </si>
  <si>
    <t>1. Add the numbers of device types in the following table. Green cells are configurable.</t>
  </si>
  <si>
    <t>1. Devices with IEC 61000-4-30 only have 10 minute and 2 hour logging enabled. IEC 61000-4-30 3 second logging must be enabled manually and will contribute 14.4 MB of logs per day.</t>
  </si>
  <si>
    <t>2. EN50160 (weekly logging) contributes approximately 2 kB per day.</t>
  </si>
  <si>
    <t>3. Some default factory device drivers do not have PC-logging enabled. PC-logging must be enabled manually using the Modbus Device Importer.</t>
  </si>
  <si>
    <t>4. Adjust the maximum database size (if desired) that can fit on the hard drive to see how many years of data can be held in the database.</t>
  </si>
  <si>
    <t>Custom Measurement Logging</t>
  </si>
  <si>
    <t>Number of Measurements</t>
  </si>
  <si>
    <t>Logging Frequency (seconds)</t>
  </si>
  <si>
    <t>Bytes / Measurement</t>
  </si>
  <si>
    <t>GB</t>
  </si>
  <si>
    <t>Years</t>
  </si>
  <si>
    <t>Maximum Database Size (GB)</t>
  </si>
  <si>
    <t>Database Growth (%)</t>
  </si>
  <si>
    <t>Waveform Contribution (%)</t>
  </si>
  <si>
    <t>Others</t>
  </si>
  <si>
    <t>MGE Galaxy UPS</t>
  </si>
  <si>
    <t>Symmetra MW UPS</t>
  </si>
  <si>
    <t>Vigilohm IM20-H</t>
  </si>
  <si>
    <t>Bender LIM-IG6</t>
  </si>
  <si>
    <t>2. Devices with waveforms will typically contribute approximately 10% - 20% to the total size of the database, depending on the frequency of power quality events.</t>
  </si>
  <si>
    <t>3. During normal operation the database will grow by 10% when more room is needed and should be accounted for in estimations. It can be modified or disabled in SQL Server Management Studio.</t>
  </si>
  <si>
    <t>PM8000</t>
  </si>
  <si>
    <t>CM100_200</t>
  </si>
  <si>
    <t>EM3460</t>
  </si>
  <si>
    <t>EM3550</t>
  </si>
  <si>
    <t>EM3555</t>
  </si>
  <si>
    <t>EnerceptMeter</t>
  </si>
  <si>
    <t>PM3250</t>
  </si>
  <si>
    <t>PM3255</t>
  </si>
  <si>
    <t>PM5100</t>
  </si>
  <si>
    <t>PM5300</t>
  </si>
  <si>
    <t>PM5350 Busway</t>
  </si>
  <si>
    <t>PM5350_PB_IB</t>
  </si>
  <si>
    <t>PM5500</t>
  </si>
  <si>
    <t>EM1000</t>
  </si>
  <si>
    <t>EM6400</t>
  </si>
  <si>
    <t>EM6430</t>
  </si>
  <si>
    <t>EM6433</t>
  </si>
  <si>
    <t>EM6434</t>
  </si>
  <si>
    <t>EM6436</t>
  </si>
  <si>
    <t>EM6436 Dual</t>
  </si>
  <si>
    <t>EM6438</t>
  </si>
  <si>
    <t>EM6459</t>
  </si>
  <si>
    <t>iEM3x50</t>
  </si>
  <si>
    <t>iEM3x55</t>
  </si>
  <si>
    <t>EM4800-12 ckt</t>
  </si>
  <si>
    <t>EM4800-24 ckt</t>
  </si>
  <si>
    <t>EM4800-8 ckt Delta</t>
  </si>
  <si>
    <t>EM4800-8 ckt WYE</t>
  </si>
  <si>
    <t>Power Monitoring Expert 8</t>
  </si>
  <si>
    <t>[PME][Calculator]Database Growth Calculator</t>
  </si>
  <si>
    <t>EnerSure BCPM/iBCPM</t>
  </si>
  <si>
    <t>EM4200</t>
  </si>
  <si>
    <t>EM6400 NG</t>
  </si>
  <si>
    <t>iEM2000 series</t>
  </si>
  <si>
    <t>Power Factor Correction Devices</t>
  </si>
  <si>
    <t>Accusine PCS+</t>
  </si>
  <si>
    <t>Accusine PFV+</t>
  </si>
  <si>
    <t>VarPlus Logic</t>
  </si>
  <si>
    <t>WT4000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</si>
</sst>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0" tint="-0.499984740745262"/>
      <name val="Arial Black"/>
      <family val="2"/>
    </font>
    <font>
      <b/>
      <sz val="14"/>
      <color theme="0" tint="-0.499984740745262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</fonts>
  <fills count="5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1">
    <xf numFmtId="0" fontId="0" fillId="0" borderId="0"/>
    <xf numFmtId="9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30" applyNumberFormat="0" applyFill="0" applyAlignment="0" applyProtection="0"/>
    <xf numFmtId="0" fontId="13" fillId="0" borderId="31" applyNumberFormat="0" applyFill="0" applyAlignment="0" applyProtection="0"/>
    <xf numFmtId="0" fontId="14" fillId="0" borderId="32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33" applyNumberFormat="0" applyAlignment="0" applyProtection="0"/>
    <xf numFmtId="0" fontId="19" fillId="10" borderId="34" applyNumberFormat="0" applyAlignment="0" applyProtection="0"/>
    <xf numFmtId="0" fontId="20" fillId="10" borderId="33" applyNumberFormat="0" applyAlignment="0" applyProtection="0"/>
    <xf numFmtId="0" fontId="21" fillId="0" borderId="35" applyNumberFormat="0" applyFill="0" applyAlignment="0" applyProtection="0"/>
    <xf numFmtId="0" fontId="3" fillId="11" borderId="36" applyNumberFormat="0" applyAlignment="0" applyProtection="0"/>
    <xf numFmtId="0" fontId="22" fillId="0" borderId="0" applyNumberFormat="0" applyFill="0" applyBorder="0" applyAlignment="0" applyProtection="0"/>
    <xf numFmtId="0" fontId="2" fillId="12" borderId="37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38" applyNumberFormat="0" applyFill="0" applyAlignment="0" applyProtection="0"/>
    <xf numFmtId="0" fontId="24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4" fillId="36" borderId="0" applyNumberFormat="0" applyBorder="0" applyAlignment="0" applyProtection="0"/>
    <xf numFmtId="0" fontId="29" fillId="48" borderId="0" applyNumberFormat="0" applyBorder="0" applyAlignment="0" applyProtection="0"/>
    <xf numFmtId="0" fontId="29" fillId="51" borderId="0" applyNumberFormat="0" applyBorder="0" applyAlignment="0" applyProtection="0"/>
    <xf numFmtId="0" fontId="29" fillId="47" borderId="0" applyNumberFormat="0" applyBorder="0" applyAlignment="0" applyProtection="0"/>
    <xf numFmtId="0" fontId="29" fillId="49" borderId="0" applyNumberFormat="0" applyBorder="0" applyAlignment="0" applyProtection="0"/>
    <xf numFmtId="0" fontId="26" fillId="38" borderId="0" applyNumberFormat="0" applyBorder="0" applyAlignment="0" applyProtection="0"/>
    <xf numFmtId="0" fontId="29" fillId="44" borderId="0" applyNumberFormat="0" applyBorder="0" applyAlignment="0" applyProtection="0"/>
    <xf numFmtId="0" fontId="29" fillId="48" borderId="0" applyNumberFormat="0" applyBorder="0" applyAlignment="0" applyProtection="0"/>
    <xf numFmtId="0" fontId="29" fillId="52" borderId="0" applyNumberFormat="0" applyBorder="0" applyAlignment="0" applyProtection="0"/>
    <xf numFmtId="0" fontId="26" fillId="46" borderId="0" applyNumberFormat="0" applyBorder="0" applyAlignment="0" applyProtection="0"/>
    <xf numFmtId="0" fontId="29" fillId="50" borderId="0" applyNumberFormat="0" applyBorder="0" applyAlignment="0" applyProtection="0"/>
    <xf numFmtId="0" fontId="29" fillId="53" borderId="0" applyNumberFormat="0" applyBorder="0" applyAlignment="0" applyProtection="0"/>
    <xf numFmtId="0" fontId="29" fillId="54" borderId="0" applyNumberFormat="0" applyBorder="0" applyAlignment="0" applyProtection="0"/>
    <xf numFmtId="0" fontId="26" fillId="39" borderId="0" applyNumberFormat="0" applyBorder="0" applyAlignment="0" applyProtection="0"/>
    <xf numFmtId="0" fontId="26" fillId="43" borderId="0" applyNumberFormat="0" applyBorder="0" applyAlignment="0" applyProtection="0"/>
    <xf numFmtId="0" fontId="29" fillId="49" borderId="0" applyNumberFormat="0" applyBorder="0" applyAlignment="0" applyProtection="0"/>
    <xf numFmtId="0" fontId="26" fillId="37" borderId="0" applyNumberFormat="0" applyBorder="0" applyAlignment="0" applyProtection="0"/>
    <xf numFmtId="0" fontId="36" fillId="0" borderId="42" applyNumberFormat="0" applyFill="0" applyAlignment="0" applyProtection="0"/>
    <xf numFmtId="0" fontId="42" fillId="0" borderId="0" applyNumberFormat="0" applyFill="0" applyBorder="0" applyAlignment="0" applyProtection="0"/>
    <xf numFmtId="0" fontId="38" fillId="42" borderId="39" applyNumberFormat="0" applyAlignment="0" applyProtection="0"/>
    <xf numFmtId="0" fontId="34" fillId="39" borderId="0" applyNumberFormat="0" applyBorder="0" applyAlignment="0" applyProtection="0"/>
    <xf numFmtId="0" fontId="31" fillId="55" borderId="39" applyNumberFormat="0" applyAlignment="0" applyProtection="0"/>
    <xf numFmtId="0" fontId="40" fillId="57" borderId="0" applyNumberFormat="0" applyBorder="0" applyAlignment="0" applyProtection="0"/>
    <xf numFmtId="0" fontId="41" fillId="55" borderId="46" applyNumberFormat="0" applyAlignment="0" applyProtection="0"/>
    <xf numFmtId="0" fontId="3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5" fillId="58" borderId="45" applyNumberFormat="0" applyFont="0" applyAlignment="0" applyProtection="0"/>
    <xf numFmtId="0" fontId="30" fillId="38" borderId="0" applyNumberFormat="0" applyBorder="0" applyAlignment="0" applyProtection="0"/>
    <xf numFmtId="0" fontId="33" fillId="0" borderId="0" applyNumberFormat="0" applyFill="0" applyBorder="0" applyAlignment="0" applyProtection="0"/>
    <xf numFmtId="0" fontId="37" fillId="0" borderId="43" applyNumberFormat="0" applyFill="0" applyAlignment="0" applyProtection="0"/>
    <xf numFmtId="0" fontId="27" fillId="0" borderId="47" applyNumberFormat="0" applyFill="0" applyAlignment="0" applyProtection="0"/>
    <xf numFmtId="0" fontId="39" fillId="0" borderId="44" applyNumberFormat="0" applyFill="0" applyAlignment="0" applyProtection="0"/>
    <xf numFmtId="0" fontId="35" fillId="0" borderId="41" applyNumberFormat="0" applyFill="0" applyAlignment="0" applyProtection="0"/>
    <xf numFmtId="0" fontId="32" fillId="56" borderId="40" applyNumberFormat="0" applyAlignment="0" applyProtection="0"/>
    <xf numFmtId="0" fontId="25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9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2" borderId="0" applyNumberFormat="0" applyBorder="0" applyAlignment="0" applyProtection="0"/>
    <xf numFmtId="0" fontId="2" fillId="0" borderId="0"/>
  </cellStyleXfs>
  <cellXfs count="122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/>
    </xf>
    <xf numFmtId="0" fontId="1" fillId="4" borderId="2" xfId="0" applyFont="1" applyFill="1" applyBorder="1" applyAlignment="1">
      <alignment vertical="top"/>
    </xf>
    <xf numFmtId="0" fontId="1" fillId="4" borderId="2" xfId="0" applyFont="1" applyFill="1" applyBorder="1" applyAlignment="1">
      <alignment vertical="top" wrapText="1"/>
    </xf>
    <xf numFmtId="2" fontId="0" fillId="0" borderId="0" xfId="0" applyNumberFormat="1"/>
    <xf numFmtId="0" fontId="0" fillId="3" borderId="11" xfId="0" applyFill="1" applyBorder="1"/>
    <xf numFmtId="0" fontId="0" fillId="3" borderId="11" xfId="0" applyFill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top"/>
    </xf>
    <xf numFmtId="0" fontId="0" fillId="3" borderId="12" xfId="0" applyFill="1" applyBorder="1"/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3" xfId="0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1" fillId="4" borderId="5" xfId="0" applyFont="1" applyFill="1" applyBorder="1" applyAlignment="1">
      <alignment vertical="top" wrapText="1"/>
    </xf>
    <xf numFmtId="0" fontId="1" fillId="4" borderId="9" xfId="0" applyFont="1" applyFill="1" applyBorder="1" applyAlignment="1">
      <alignment vertical="top" wrapText="1"/>
    </xf>
    <xf numFmtId="9" fontId="1" fillId="5" borderId="1" xfId="1" applyFont="1" applyFill="1" applyBorder="1" applyAlignment="1">
      <alignment horizontal="center" vertical="center"/>
    </xf>
    <xf numFmtId="1" fontId="1" fillId="5" borderId="1" xfId="1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7"/>
    </xf>
    <xf numFmtId="0" fontId="8" fillId="0" borderId="0" xfId="0" applyFont="1" applyAlignment="1">
      <alignment horizontal="left" vertical="center" indent="7"/>
    </xf>
    <xf numFmtId="0" fontId="0" fillId="0" borderId="0" xfId="0" applyFont="1"/>
    <xf numFmtId="0" fontId="1" fillId="4" borderId="2" xfId="0" applyFont="1" applyFill="1" applyBorder="1" applyAlignment="1">
      <alignment horizontal="left" vertical="top" wrapText="1"/>
    </xf>
    <xf numFmtId="0" fontId="0" fillId="4" borderId="4" xfId="0" applyFill="1" applyBorder="1"/>
    <xf numFmtId="0" fontId="1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top" wrapText="1"/>
    </xf>
    <xf numFmtId="0" fontId="0" fillId="2" borderId="0" xfId="0" applyFill="1" applyBorder="1"/>
    <xf numFmtId="0" fontId="0" fillId="3" borderId="18" xfId="0" applyFill="1" applyBorder="1" applyAlignment="1">
      <alignment horizontal="center" vertical="center"/>
    </xf>
    <xf numFmtId="1" fontId="0" fillId="3" borderId="19" xfId="0" applyNumberFormat="1" applyFill="1" applyBorder="1" applyAlignment="1">
      <alignment horizontal="center" vertical="center"/>
    </xf>
    <xf numFmtId="1" fontId="0" fillId="3" borderId="2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 vertical="center"/>
    </xf>
    <xf numFmtId="0" fontId="3" fillId="2" borderId="8" xfId="0" applyFont="1" applyFill="1" applyBorder="1"/>
    <xf numFmtId="2" fontId="5" fillId="3" borderId="5" xfId="0" applyNumberFormat="1" applyFont="1" applyFill="1" applyBorder="1" applyAlignment="1">
      <alignment horizontal="right" vertical="center"/>
    </xf>
    <xf numFmtId="2" fontId="5" fillId="3" borderId="7" xfId="0" applyNumberFormat="1" applyFont="1" applyFill="1" applyBorder="1" applyAlignment="1">
      <alignment horizontal="left" vertical="center"/>
    </xf>
    <xf numFmtId="164" fontId="5" fillId="3" borderId="9" xfId="0" applyNumberFormat="1" applyFont="1" applyFill="1" applyBorder="1" applyAlignment="1">
      <alignment horizontal="right" vertical="center"/>
    </xf>
    <xf numFmtId="2" fontId="5" fillId="3" borderId="10" xfId="0" applyNumberFormat="1" applyFont="1" applyFill="1" applyBorder="1" applyAlignment="1">
      <alignment horizontal="left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5" borderId="22" xfId="0" applyFill="1" applyBorder="1"/>
    <xf numFmtId="0" fontId="0" fillId="5" borderId="23" xfId="0" applyFill="1" applyBorder="1"/>
    <xf numFmtId="9" fontId="1" fillId="5" borderId="24" xfId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0" borderId="0" xfId="0" applyBorder="1"/>
    <xf numFmtId="0" fontId="1" fillId="4" borderId="25" xfId="0" applyFont="1" applyFill="1" applyBorder="1" applyAlignment="1">
      <alignment vertical="top" wrapText="1"/>
    </xf>
    <xf numFmtId="0" fontId="1" fillId="4" borderId="24" xfId="0" applyFont="1" applyFill="1" applyBorder="1" applyAlignment="1">
      <alignment horizontal="right" vertical="top" wrapText="1"/>
    </xf>
    <xf numFmtId="0" fontId="9" fillId="0" borderId="0" xfId="0" applyFont="1"/>
    <xf numFmtId="0" fontId="1" fillId="3" borderId="26" xfId="0" applyFont="1" applyFill="1" applyBorder="1" applyAlignment="1">
      <alignment horizontal="left" vertical="top"/>
    </xf>
    <xf numFmtId="0" fontId="0" fillId="3" borderId="27" xfId="0" applyFill="1" applyBorder="1"/>
    <xf numFmtId="0" fontId="0" fillId="3" borderId="18" xfId="0" applyFill="1" applyBorder="1"/>
    <xf numFmtId="0" fontId="0" fillId="3" borderId="27" xfId="0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28" xfId="0" applyFill="1" applyBorder="1"/>
    <xf numFmtId="0" fontId="0" fillId="3" borderId="28" xfId="0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0" fillId="3" borderId="12" xfId="0" applyFont="1" applyFill="1" applyBorder="1" applyAlignment="1">
      <alignment horizontal="left"/>
    </xf>
    <xf numFmtId="0" fontId="0" fillId="3" borderId="28" xfId="0" applyFont="1" applyFill="1" applyBorder="1" applyAlignment="1">
      <alignment horizontal="left"/>
    </xf>
    <xf numFmtId="0" fontId="0" fillId="3" borderId="13" xfId="0" applyFont="1" applyFill="1" applyBorder="1" applyAlignment="1">
      <alignment horizontal="left"/>
    </xf>
    <xf numFmtId="0" fontId="10" fillId="3" borderId="28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1" fontId="0" fillId="3" borderId="12" xfId="0" applyNumberFormat="1" applyFont="1" applyFill="1" applyBorder="1" applyAlignment="1">
      <alignment horizontal="center"/>
    </xf>
    <xf numFmtId="1" fontId="0" fillId="3" borderId="28" xfId="0" applyNumberFormat="1" applyFont="1" applyFill="1" applyBorder="1" applyAlignment="1">
      <alignment horizontal="center"/>
    </xf>
    <xf numFmtId="0" fontId="10" fillId="3" borderId="28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 wrapText="1"/>
    </xf>
    <xf numFmtId="0" fontId="0" fillId="3" borderId="28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0" fillId="3" borderId="18" xfId="0" applyFont="1" applyFill="1" applyBorder="1" applyAlignment="1">
      <alignment horizontal="center" vertical="center" wrapText="1"/>
    </xf>
    <xf numFmtId="0" fontId="0" fillId="3" borderId="29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/>
    </xf>
    <xf numFmtId="1" fontId="0" fillId="3" borderId="13" xfId="0" applyNumberFormat="1" applyFill="1" applyBorder="1" applyAlignment="1">
      <alignment horizontal="center" vertical="center"/>
    </xf>
    <xf numFmtId="1" fontId="0" fillId="3" borderId="12" xfId="0" applyNumberFormat="1" applyFill="1" applyBorder="1" applyAlignment="1">
      <alignment horizontal="center" vertical="center"/>
    </xf>
    <xf numFmtId="1" fontId="0" fillId="3" borderId="28" xfId="0" applyNumberForma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top" wrapText="1"/>
    </xf>
    <xf numFmtId="0" fontId="1" fillId="5" borderId="18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1" fillId="3" borderId="16" xfId="0" applyFont="1" applyFill="1" applyBorder="1" applyAlignment="1">
      <alignment horizontal="left" vertical="top" wrapText="1"/>
    </xf>
    <xf numFmtId="0" fontId="1" fillId="3" borderId="26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wrapText="1"/>
    </xf>
    <xf numFmtId="0" fontId="0" fillId="0" borderId="15" xfId="0" applyBorder="1" applyAlignment="1">
      <alignment horizontal="left" vertical="top"/>
    </xf>
    <xf numFmtId="0" fontId="1" fillId="5" borderId="1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top" wrapText="1"/>
    </xf>
    <xf numFmtId="0" fontId="1" fillId="4" borderId="21" xfId="0" applyFont="1" applyFill="1" applyBorder="1" applyAlignment="1">
      <alignment horizontal="left" vertical="top" wrapText="1"/>
    </xf>
    <xf numFmtId="0" fontId="1" fillId="3" borderId="23" xfId="0" applyFont="1" applyFill="1" applyBorder="1" applyAlignment="1">
      <alignment horizontal="left" vertical="top" wrapText="1"/>
    </xf>
    <xf numFmtId="0" fontId="1" fillId="3" borderId="48" xfId="0" applyFont="1" applyFill="1" applyBorder="1" applyAlignment="1">
      <alignment horizontal="left" vertical="top" wrapText="1"/>
    </xf>
    <xf numFmtId="0" fontId="0" fillId="3" borderId="29" xfId="0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1" fontId="0" fillId="3" borderId="29" xfId="0" applyNumberFormat="1" applyFont="1" applyFill="1" applyBorder="1" applyAlignment="1">
      <alignment horizontal="center"/>
    </xf>
    <xf numFmtId="0" fontId="0" fillId="3" borderId="28" xfId="0" applyFont="1" applyFill="1" applyBorder="1" applyAlignment="1">
      <alignment horizontal="left" vertical="center"/>
    </xf>
    <xf numFmtId="0" fontId="0" fillId="3" borderId="12" xfId="0" applyFont="1" applyFill="1" applyBorder="1" applyAlignment="1">
      <alignment horizontal="left" vertical="center"/>
    </xf>
    <xf numFmtId="0" fontId="0" fillId="3" borderId="29" xfId="0" applyFont="1" applyFill="1" applyBorder="1" applyAlignment="1">
      <alignment horizontal="left" vertical="center"/>
    </xf>
  </cellXfs>
  <cellStyles count="91">
    <cellStyle name="20% - Accent1" xfId="20" builtinId="30" customBuiltin="1"/>
    <cellStyle name="20% - Accent1 2" xfId="58"/>
    <cellStyle name="20% - Accent2" xfId="24" builtinId="34" customBuiltin="1"/>
    <cellStyle name="20% - Accent2 2" xfId="47"/>
    <cellStyle name="20% - Accent3" xfId="28" builtinId="38" customBuiltin="1"/>
    <cellStyle name="20% - Accent3 2" xfId="55"/>
    <cellStyle name="20% - Accent4" xfId="32" builtinId="42" customBuiltin="1"/>
    <cellStyle name="20% - Accent4 2" xfId="82"/>
    <cellStyle name="20% - Accent5" xfId="36" builtinId="46" customBuiltin="1"/>
    <cellStyle name="20% - Accent5 2" xfId="84"/>
    <cellStyle name="20% - Accent6" xfId="40" builtinId="50" customBuiltin="1"/>
    <cellStyle name="20% - Accent6 2" xfId="89"/>
    <cellStyle name="40% - Accent1" xfId="21" builtinId="31" customBuiltin="1"/>
    <cellStyle name="40% - Accent1 2" xfId="88"/>
    <cellStyle name="40% - Accent2" xfId="25" builtinId="35" customBuiltin="1"/>
    <cellStyle name="40% - Accent2 2" xfId="87"/>
    <cellStyle name="40% - Accent3" xfId="29" builtinId="39" customBuiltin="1"/>
    <cellStyle name="40% - Accent3 2" xfId="86"/>
    <cellStyle name="40% - Accent4" xfId="33" builtinId="43" customBuiltin="1"/>
    <cellStyle name="40% - Accent4 2" xfId="83"/>
    <cellStyle name="40% - Accent5" xfId="37" builtinId="47" customBuiltin="1"/>
    <cellStyle name="40% - Accent5 2" xfId="56"/>
    <cellStyle name="40% - Accent6" xfId="41" builtinId="51" customBuiltin="1"/>
    <cellStyle name="40% - Accent6 2" xfId="51"/>
    <cellStyle name="60% - Accent1" xfId="22" builtinId="32" customBuiltin="1"/>
    <cellStyle name="60% - Accent1 2" xfId="45"/>
    <cellStyle name="60% - Accent2" xfId="26" builtinId="36" customBuiltin="1"/>
    <cellStyle name="60% - Accent2 2" xfId="48"/>
    <cellStyle name="60% - Accent3" xfId="30" builtinId="40" customBuiltin="1"/>
    <cellStyle name="60% - Accent3 2" xfId="85"/>
    <cellStyle name="60% - Accent4" xfId="34" builtinId="44" customBuiltin="1"/>
    <cellStyle name="60% - Accent4 2" xfId="43"/>
    <cellStyle name="60% - Accent5" xfId="38" builtinId="48" customBuiltin="1"/>
    <cellStyle name="60% - Accent5 2" xfId="57"/>
    <cellStyle name="60% - Accent6" xfId="42" builtinId="52" customBuiltin="1"/>
    <cellStyle name="60% - Accent6 2" xfId="52"/>
    <cellStyle name="Accent1" xfId="19" builtinId="29" customBuiltin="1"/>
    <cellStyle name="Accent1 2" xfId="44"/>
    <cellStyle name="Accent2" xfId="23" builtinId="33" customBuiltin="1"/>
    <cellStyle name="Accent2 2" xfId="50"/>
    <cellStyle name="Accent3" xfId="27" builtinId="37" customBuiltin="1"/>
    <cellStyle name="Accent3 2" xfId="53"/>
    <cellStyle name="Accent4" xfId="31" builtinId="41" customBuiltin="1"/>
    <cellStyle name="Accent4 2" xfId="49"/>
    <cellStyle name="Accent5" xfId="35" builtinId="45" customBuiltin="1"/>
    <cellStyle name="Accent5 2" xfId="46"/>
    <cellStyle name="Accent6" xfId="39" builtinId="49" customBuiltin="1"/>
    <cellStyle name="Accent6 2" xfId="54"/>
    <cellStyle name="Bad" xfId="8" builtinId="27" customBuiltin="1"/>
    <cellStyle name="Bad 2" xfId="69"/>
    <cellStyle name="Calculation" xfId="12" builtinId="22" customBuiltin="1"/>
    <cellStyle name="Calculation 2" xfId="63"/>
    <cellStyle name="Check Cell" xfId="14" builtinId="23" customBuiltin="1"/>
    <cellStyle name="Check Cell 2" xfId="75"/>
    <cellStyle name="Explanatory Text" xfId="17" builtinId="53" customBuiltin="1"/>
    <cellStyle name="Explanatory Text 2" xfId="70"/>
    <cellStyle name="Good" xfId="7" builtinId="26" customBuiltin="1"/>
    <cellStyle name="Good 2" xfId="62"/>
    <cellStyle name="Heading 1" xfId="3" builtinId="16" customBuiltin="1"/>
    <cellStyle name="Heading 1 2" xfId="74"/>
    <cellStyle name="Heading 2" xfId="4" builtinId="17" customBuiltin="1"/>
    <cellStyle name="Heading 2 2" xfId="59"/>
    <cellStyle name="Heading 3" xfId="5" builtinId="18" customBuiltin="1"/>
    <cellStyle name="Heading 3 2" xfId="71"/>
    <cellStyle name="Heading 4" xfId="6" builtinId="19" customBuiltin="1"/>
    <cellStyle name="Heading 4 2" xfId="66"/>
    <cellStyle name="Hyperlink 2" xfId="77"/>
    <cellStyle name="Input" xfId="10" builtinId="20" customBuiltin="1"/>
    <cellStyle name="Input 2" xfId="61"/>
    <cellStyle name="Linked Cell" xfId="13" builtinId="24" customBuiltin="1"/>
    <cellStyle name="Linked Cell 2" xfId="73"/>
    <cellStyle name="Neutral" xfId="9" builtinId="28" customBuiltin="1"/>
    <cellStyle name="Neutral 2" xfId="64"/>
    <cellStyle name="Normal" xfId="0" builtinId="0"/>
    <cellStyle name="Normal 2" xfId="76"/>
    <cellStyle name="Normal 2 2" xfId="78"/>
    <cellStyle name="Normal 3" xfId="79"/>
    <cellStyle name="Normal 4" xfId="80"/>
    <cellStyle name="Normal 5" xfId="81"/>
    <cellStyle name="Normal 6" xfId="90"/>
    <cellStyle name="Note" xfId="16" builtinId="10" customBuiltin="1"/>
    <cellStyle name="Note 2" xfId="68"/>
    <cellStyle name="Output" xfId="11" builtinId="21" customBuiltin="1"/>
    <cellStyle name="Output 2" xfId="65"/>
    <cellStyle name="Percent" xfId="1" builtinId="5"/>
    <cellStyle name="Title" xfId="2" builtinId="15" customBuiltin="1"/>
    <cellStyle name="Title 2" xfId="60"/>
    <cellStyle name="Total" xfId="18" builtinId="25" customBuiltin="1"/>
    <cellStyle name="Total 2" xfId="72"/>
    <cellStyle name="Warning Text" xfId="15" builtinId="11" customBuiltin="1"/>
    <cellStyle name="Warning Text 2" xfId="67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510772</xdr:colOff>
      <xdr:row>1</xdr:row>
      <xdr:rowOff>199691</xdr:rowOff>
    </xdr:to>
    <xdr:pic>
      <xdr:nvPicPr>
        <xdr:cNvPr id="2" name="Picture 1" descr="Primary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1625197" cy="514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abSelected="1" workbookViewId="0">
      <pane ySplit="5" topLeftCell="A6" activePane="bottomLeft" state="frozen"/>
      <selection pane="bottomLeft" activeCell="J105" sqref="J105"/>
    </sheetView>
  </sheetViews>
  <sheetFormatPr defaultRowHeight="15" x14ac:dyDescent="0.25"/>
  <cols>
    <col min="1" max="1" width="16.7109375" customWidth="1"/>
    <col min="2" max="2" width="28.7109375" customWidth="1"/>
    <col min="3" max="3" width="9.7109375" customWidth="1"/>
    <col min="4" max="6" width="11.7109375" customWidth="1"/>
    <col min="7" max="7" width="11.140625" hidden="1" customWidth="1"/>
  </cols>
  <sheetData>
    <row r="1" spans="1:7" ht="24.75" x14ac:dyDescent="0.5">
      <c r="A1" s="19"/>
      <c r="B1" s="22" t="s">
        <v>121</v>
      </c>
      <c r="C1" s="20"/>
    </row>
    <row r="2" spans="1:7" ht="15.75" x14ac:dyDescent="0.25">
      <c r="B2" s="23" t="s">
        <v>120</v>
      </c>
      <c r="C2" s="21"/>
    </row>
    <row r="3" spans="1:7" ht="5.0999999999999996" customHeight="1" thickBot="1" x14ac:dyDescent="0.3"/>
    <row r="4" spans="1:7" ht="18.75" customHeight="1" x14ac:dyDescent="0.25">
      <c r="B4" s="15" t="s">
        <v>69</v>
      </c>
      <c r="C4" s="37">
        <f>IF($G$105&gt;0,($F$105+$F$112)*365.25*(1+$C$9+$C$11)/1048576,($F$105+$F$112)*365.25*(1+$C$11)/1048576)</f>
        <v>0</v>
      </c>
      <c r="D4" s="38" t="s">
        <v>80</v>
      </c>
    </row>
    <row r="5" spans="1:7" ht="19.5" customHeight="1" thickBot="1" x14ac:dyDescent="0.3">
      <c r="B5" s="16" t="s">
        <v>70</v>
      </c>
      <c r="C5" s="39">
        <f>IF(OR($E$105&gt;0,$B$112),$C$13/$C$4,0)</f>
        <v>0</v>
      </c>
      <c r="D5" s="40" t="s">
        <v>81</v>
      </c>
    </row>
    <row r="6" spans="1:7" x14ac:dyDescent="0.25">
      <c r="A6" s="1" t="s">
        <v>67</v>
      </c>
      <c r="B6" s="5"/>
      <c r="C6" s="5"/>
    </row>
    <row r="7" spans="1:7" x14ac:dyDescent="0.25">
      <c r="A7" s="2" t="s">
        <v>71</v>
      </c>
      <c r="B7" s="5"/>
      <c r="C7" s="5"/>
    </row>
    <row r="8" spans="1:7" ht="30" customHeight="1" x14ac:dyDescent="0.25">
      <c r="A8" s="96" t="s">
        <v>90</v>
      </c>
      <c r="B8" s="96"/>
      <c r="C8" s="96"/>
      <c r="D8" s="96"/>
      <c r="E8" s="96"/>
      <c r="F8" s="96"/>
    </row>
    <row r="9" spans="1:7" x14ac:dyDescent="0.25">
      <c r="A9" s="48"/>
      <c r="B9" s="49" t="s">
        <v>84</v>
      </c>
      <c r="C9" s="45">
        <v>0.1</v>
      </c>
    </row>
    <row r="10" spans="1:7" ht="30" customHeight="1" x14ac:dyDescent="0.25">
      <c r="A10" s="96" t="s">
        <v>91</v>
      </c>
      <c r="B10" s="96"/>
      <c r="C10" s="96"/>
      <c r="D10" s="96"/>
      <c r="E10" s="96"/>
      <c r="F10" s="96"/>
    </row>
    <row r="11" spans="1:7" x14ac:dyDescent="0.25">
      <c r="A11" s="48"/>
      <c r="B11" s="49" t="s">
        <v>83</v>
      </c>
      <c r="C11" s="17">
        <v>0.1</v>
      </c>
      <c r="D11" s="46"/>
      <c r="E11" s="46"/>
      <c r="F11" s="46"/>
    </row>
    <row r="12" spans="1:7" ht="30" customHeight="1" x14ac:dyDescent="0.25">
      <c r="A12" s="97" t="s">
        <v>75</v>
      </c>
      <c r="B12" s="97"/>
      <c r="C12" s="97"/>
      <c r="D12" s="97"/>
      <c r="E12" s="97"/>
      <c r="F12" s="97"/>
    </row>
    <row r="13" spans="1:7" x14ac:dyDescent="0.25">
      <c r="A13" s="48"/>
      <c r="B13" s="49" t="s">
        <v>82</v>
      </c>
      <c r="C13" s="18">
        <v>50</v>
      </c>
      <c r="D13" s="47"/>
      <c r="E13" s="47"/>
      <c r="F13" s="47"/>
    </row>
    <row r="14" spans="1:7" ht="5.0999999999999996" customHeight="1" thickBot="1" x14ac:dyDescent="0.3">
      <c r="A14" s="1"/>
    </row>
    <row r="15" spans="1:7" ht="45.75" thickBot="1" x14ac:dyDescent="0.3">
      <c r="A15" s="4" t="s">
        <v>60</v>
      </c>
      <c r="B15" s="3" t="s">
        <v>7</v>
      </c>
      <c r="C15" s="4" t="s">
        <v>8</v>
      </c>
      <c r="D15" s="4" t="s">
        <v>9</v>
      </c>
      <c r="E15" s="4" t="s">
        <v>24</v>
      </c>
      <c r="F15" s="4" t="s">
        <v>64</v>
      </c>
      <c r="G15" s="13" t="s">
        <v>68</v>
      </c>
    </row>
    <row r="16" spans="1:7" x14ac:dyDescent="0.25">
      <c r="A16" s="100" t="s">
        <v>61</v>
      </c>
      <c r="B16" s="6" t="s">
        <v>6</v>
      </c>
      <c r="C16" s="7">
        <v>560</v>
      </c>
      <c r="D16" s="7" t="s">
        <v>10</v>
      </c>
      <c r="E16" s="56">
        <v>0</v>
      </c>
      <c r="F16" s="87">
        <f>C16*E16</f>
        <v>0</v>
      </c>
      <c r="G16" s="14">
        <f>IF(AND(E16&gt;0,D16="Yes"),1,0)</f>
        <v>0</v>
      </c>
    </row>
    <row r="17" spans="1:7" x14ac:dyDescent="0.25">
      <c r="A17" s="99"/>
      <c r="B17" s="9" t="s">
        <v>11</v>
      </c>
      <c r="C17" s="10">
        <v>745</v>
      </c>
      <c r="D17" s="10" t="s">
        <v>10</v>
      </c>
      <c r="E17" s="58">
        <v>0</v>
      </c>
      <c r="F17" s="87">
        <f t="shared" ref="F17:F85" si="0">C17*E17</f>
        <v>0</v>
      </c>
      <c r="G17" s="14">
        <f>IF(AND(E17&gt;0,D17="Yes"),1,0)</f>
        <v>0</v>
      </c>
    </row>
    <row r="18" spans="1:7" x14ac:dyDescent="0.25">
      <c r="A18" s="8"/>
      <c r="B18" s="9" t="s">
        <v>12</v>
      </c>
      <c r="C18" s="10">
        <v>560</v>
      </c>
      <c r="D18" s="10" t="s">
        <v>14</v>
      </c>
      <c r="E18" s="58">
        <v>0</v>
      </c>
      <c r="F18" s="87">
        <f t="shared" si="0"/>
        <v>0</v>
      </c>
      <c r="G18" s="14">
        <f>IF(AND(E18&gt;0,D18="Yes"),1,0)</f>
        <v>0</v>
      </c>
    </row>
    <row r="19" spans="1:7" x14ac:dyDescent="0.25">
      <c r="A19" s="8"/>
      <c r="B19" s="9" t="s">
        <v>13</v>
      </c>
      <c r="C19" s="10">
        <v>680</v>
      </c>
      <c r="D19" s="10" t="s">
        <v>14</v>
      </c>
      <c r="E19" s="58">
        <v>0</v>
      </c>
      <c r="F19" s="87">
        <f t="shared" si="0"/>
        <v>0</v>
      </c>
      <c r="G19" s="14">
        <f t="shared" ref="G19:G104" si="1">IF(AND(E19&gt;0,D19="Yes"),1,0)</f>
        <v>0</v>
      </c>
    </row>
    <row r="20" spans="1:7" x14ac:dyDescent="0.25">
      <c r="A20" s="8"/>
      <c r="B20" s="9" t="s">
        <v>15</v>
      </c>
      <c r="C20" s="10">
        <v>30</v>
      </c>
      <c r="D20" s="10" t="s">
        <v>14</v>
      </c>
      <c r="E20" s="58">
        <v>0</v>
      </c>
      <c r="F20" s="87">
        <f t="shared" si="0"/>
        <v>0</v>
      </c>
      <c r="G20" s="14">
        <f t="shared" si="1"/>
        <v>0</v>
      </c>
    </row>
    <row r="21" spans="1:7" x14ac:dyDescent="0.25">
      <c r="A21" s="8"/>
      <c r="B21" s="9" t="s">
        <v>16</v>
      </c>
      <c r="C21" s="10">
        <v>525</v>
      </c>
      <c r="D21" s="10" t="s">
        <v>10</v>
      </c>
      <c r="E21" s="58">
        <v>0</v>
      </c>
      <c r="F21" s="87">
        <f t="shared" si="0"/>
        <v>0</v>
      </c>
      <c r="G21" s="14">
        <f t="shared" si="1"/>
        <v>0</v>
      </c>
    </row>
    <row r="22" spans="1:7" x14ac:dyDescent="0.25">
      <c r="A22" s="8"/>
      <c r="B22" s="9" t="s">
        <v>17</v>
      </c>
      <c r="C22" s="10">
        <v>710</v>
      </c>
      <c r="D22" s="10" t="s">
        <v>10</v>
      </c>
      <c r="E22" s="58">
        <v>0</v>
      </c>
      <c r="F22" s="87">
        <f t="shared" si="0"/>
        <v>0</v>
      </c>
      <c r="G22" s="14">
        <f t="shared" si="1"/>
        <v>0</v>
      </c>
    </row>
    <row r="23" spans="1:7" x14ac:dyDescent="0.25">
      <c r="A23" s="8"/>
      <c r="B23" s="9" t="s">
        <v>18</v>
      </c>
      <c r="C23" s="10">
        <v>525</v>
      </c>
      <c r="D23" s="10" t="s">
        <v>10</v>
      </c>
      <c r="E23" s="58">
        <v>0</v>
      </c>
      <c r="F23" s="87">
        <f t="shared" si="0"/>
        <v>0</v>
      </c>
      <c r="G23" s="14">
        <f t="shared" si="1"/>
        <v>0</v>
      </c>
    </row>
    <row r="24" spans="1:7" x14ac:dyDescent="0.25">
      <c r="A24" s="8"/>
      <c r="B24" s="9" t="s">
        <v>19</v>
      </c>
      <c r="C24" s="10">
        <v>645</v>
      </c>
      <c r="D24" s="10" t="s">
        <v>10</v>
      </c>
      <c r="E24" s="58">
        <v>0</v>
      </c>
      <c r="F24" s="87">
        <f t="shared" si="0"/>
        <v>0</v>
      </c>
      <c r="G24" s="14">
        <f t="shared" si="1"/>
        <v>0</v>
      </c>
    </row>
    <row r="25" spans="1:7" x14ac:dyDescent="0.25">
      <c r="A25" s="8"/>
      <c r="B25" s="9" t="s">
        <v>20</v>
      </c>
      <c r="C25" s="10">
        <v>30</v>
      </c>
      <c r="D25" s="10" t="s">
        <v>14</v>
      </c>
      <c r="E25" s="58">
        <v>0</v>
      </c>
      <c r="F25" s="87">
        <f t="shared" si="0"/>
        <v>0</v>
      </c>
      <c r="G25" s="14">
        <f t="shared" si="1"/>
        <v>0</v>
      </c>
    </row>
    <row r="26" spans="1:7" x14ac:dyDescent="0.25">
      <c r="A26" s="8"/>
      <c r="B26" s="9" t="s">
        <v>21</v>
      </c>
      <c r="C26" s="10">
        <v>525</v>
      </c>
      <c r="D26" s="10" t="s">
        <v>10</v>
      </c>
      <c r="E26" s="58">
        <v>0</v>
      </c>
      <c r="F26" s="87">
        <f t="shared" si="0"/>
        <v>0</v>
      </c>
      <c r="G26" s="14">
        <f t="shared" si="1"/>
        <v>0</v>
      </c>
    </row>
    <row r="27" spans="1:7" x14ac:dyDescent="0.25">
      <c r="A27" s="8"/>
      <c r="B27" s="9" t="s">
        <v>22</v>
      </c>
      <c r="C27" s="10">
        <v>525</v>
      </c>
      <c r="D27" s="10" t="s">
        <v>10</v>
      </c>
      <c r="E27" s="58">
        <v>0</v>
      </c>
      <c r="F27" s="87">
        <f t="shared" si="0"/>
        <v>0</v>
      </c>
      <c r="G27" s="14">
        <f t="shared" si="1"/>
        <v>0</v>
      </c>
    </row>
    <row r="28" spans="1:7" x14ac:dyDescent="0.25">
      <c r="A28" s="8"/>
      <c r="B28" s="9" t="s">
        <v>23</v>
      </c>
      <c r="C28" s="10">
        <v>30</v>
      </c>
      <c r="D28" s="10" t="s">
        <v>14</v>
      </c>
      <c r="E28" s="58">
        <v>0</v>
      </c>
      <c r="F28" s="88">
        <f t="shared" si="0"/>
        <v>0</v>
      </c>
      <c r="G28" s="14">
        <f t="shared" si="1"/>
        <v>0</v>
      </c>
    </row>
    <row r="29" spans="1:7" x14ac:dyDescent="0.25">
      <c r="A29" s="98" t="s">
        <v>1</v>
      </c>
      <c r="B29" s="11" t="s">
        <v>25</v>
      </c>
      <c r="C29" s="12">
        <v>565</v>
      </c>
      <c r="D29" s="12" t="s">
        <v>10</v>
      </c>
      <c r="E29" s="55">
        <v>0</v>
      </c>
      <c r="F29" s="86">
        <f t="shared" si="0"/>
        <v>0</v>
      </c>
      <c r="G29" s="14">
        <f t="shared" si="1"/>
        <v>0</v>
      </c>
    </row>
    <row r="30" spans="1:7" x14ac:dyDescent="0.25">
      <c r="A30" s="99"/>
      <c r="B30" s="9" t="s">
        <v>26</v>
      </c>
      <c r="C30" s="10">
        <v>780</v>
      </c>
      <c r="D30" s="10" t="s">
        <v>10</v>
      </c>
      <c r="E30" s="57">
        <v>0</v>
      </c>
      <c r="F30" s="87">
        <f t="shared" si="0"/>
        <v>0</v>
      </c>
      <c r="G30" s="14">
        <f t="shared" si="1"/>
        <v>0</v>
      </c>
    </row>
    <row r="31" spans="1:7" x14ac:dyDescent="0.25">
      <c r="A31" s="8"/>
      <c r="B31" s="9" t="s">
        <v>27</v>
      </c>
      <c r="C31" s="10">
        <v>545</v>
      </c>
      <c r="D31" s="10" t="s">
        <v>10</v>
      </c>
      <c r="E31" s="57">
        <v>0</v>
      </c>
      <c r="F31" s="87">
        <f t="shared" si="0"/>
        <v>0</v>
      </c>
      <c r="G31" s="14">
        <f t="shared" si="1"/>
        <v>0</v>
      </c>
    </row>
    <row r="32" spans="1:7" x14ac:dyDescent="0.25">
      <c r="A32" s="8"/>
      <c r="B32" s="64" t="s">
        <v>29</v>
      </c>
      <c r="C32" s="65">
        <v>800</v>
      </c>
      <c r="D32" s="65" t="s">
        <v>10</v>
      </c>
      <c r="E32" s="85">
        <v>0</v>
      </c>
      <c r="F32" s="88">
        <f t="shared" si="0"/>
        <v>0</v>
      </c>
      <c r="G32" s="14">
        <f t="shared" si="1"/>
        <v>0</v>
      </c>
    </row>
    <row r="33" spans="1:7" x14ac:dyDescent="0.25">
      <c r="A33" s="101" t="s">
        <v>2</v>
      </c>
      <c r="B33" s="11" t="s">
        <v>92</v>
      </c>
      <c r="C33" s="12">
        <v>950</v>
      </c>
      <c r="D33" s="12" t="s">
        <v>10</v>
      </c>
      <c r="E33" s="55">
        <v>0</v>
      </c>
      <c r="F33" s="86">
        <f t="shared" si="0"/>
        <v>0</v>
      </c>
      <c r="G33" s="14">
        <f t="shared" si="1"/>
        <v>0</v>
      </c>
    </row>
    <row r="34" spans="1:7" x14ac:dyDescent="0.25">
      <c r="A34" s="102"/>
      <c r="B34" s="9" t="s">
        <v>28</v>
      </c>
      <c r="C34" s="10">
        <v>765</v>
      </c>
      <c r="D34" s="10" t="s">
        <v>10</v>
      </c>
      <c r="E34" s="57">
        <v>0</v>
      </c>
      <c r="F34" s="87">
        <f t="shared" si="0"/>
        <v>0</v>
      </c>
      <c r="G34" s="14"/>
    </row>
    <row r="35" spans="1:7" x14ac:dyDescent="0.25">
      <c r="A35" s="102"/>
      <c r="B35" s="9" t="s">
        <v>30</v>
      </c>
      <c r="C35" s="10">
        <v>110</v>
      </c>
      <c r="D35" s="10" t="s">
        <v>10</v>
      </c>
      <c r="E35" s="57">
        <v>0</v>
      </c>
      <c r="F35" s="87">
        <f t="shared" si="0"/>
        <v>0</v>
      </c>
      <c r="G35" s="14">
        <f t="shared" si="1"/>
        <v>0</v>
      </c>
    </row>
    <row r="36" spans="1:7" x14ac:dyDescent="0.25">
      <c r="A36" s="8"/>
      <c r="B36" s="9" t="s">
        <v>31</v>
      </c>
      <c r="C36" s="10">
        <v>110</v>
      </c>
      <c r="D36" s="10" t="s">
        <v>10</v>
      </c>
      <c r="E36" s="57">
        <v>0</v>
      </c>
      <c r="F36" s="87">
        <f t="shared" si="0"/>
        <v>0</v>
      </c>
      <c r="G36" s="14">
        <f t="shared" si="1"/>
        <v>0</v>
      </c>
    </row>
    <row r="37" spans="1:7" x14ac:dyDescent="0.25">
      <c r="A37" s="8"/>
      <c r="B37" s="70" t="s">
        <v>0</v>
      </c>
      <c r="C37" s="10">
        <v>85</v>
      </c>
      <c r="D37" s="10" t="s">
        <v>14</v>
      </c>
      <c r="E37" s="57">
        <v>0</v>
      </c>
      <c r="F37" s="87">
        <f t="shared" si="0"/>
        <v>0</v>
      </c>
      <c r="G37" s="14">
        <f t="shared" si="1"/>
        <v>0</v>
      </c>
    </row>
    <row r="38" spans="1:7" x14ac:dyDescent="0.25">
      <c r="A38" s="8"/>
      <c r="B38" s="70" t="s">
        <v>32</v>
      </c>
      <c r="C38" s="10">
        <v>140</v>
      </c>
      <c r="D38" s="10" t="s">
        <v>14</v>
      </c>
      <c r="E38" s="57">
        <v>0</v>
      </c>
      <c r="F38" s="87">
        <f t="shared" si="0"/>
        <v>0</v>
      </c>
      <c r="G38" s="14">
        <f t="shared" si="1"/>
        <v>0</v>
      </c>
    </row>
    <row r="39" spans="1:7" x14ac:dyDescent="0.25">
      <c r="A39" s="8"/>
      <c r="B39" s="70" t="s">
        <v>33</v>
      </c>
      <c r="C39" s="10">
        <v>85</v>
      </c>
      <c r="D39" s="10" t="s">
        <v>14</v>
      </c>
      <c r="E39" s="57">
        <v>0</v>
      </c>
      <c r="F39" s="87">
        <f t="shared" si="0"/>
        <v>0</v>
      </c>
      <c r="G39" s="14">
        <f t="shared" si="1"/>
        <v>0</v>
      </c>
    </row>
    <row r="40" spans="1:7" x14ac:dyDescent="0.25">
      <c r="A40" s="8"/>
      <c r="B40" s="70" t="s">
        <v>34</v>
      </c>
      <c r="C40" s="10">
        <v>410</v>
      </c>
      <c r="D40" s="10" t="s">
        <v>10</v>
      </c>
      <c r="E40" s="57">
        <v>0</v>
      </c>
      <c r="F40" s="87">
        <f t="shared" si="0"/>
        <v>0</v>
      </c>
      <c r="G40" s="14">
        <f t="shared" si="1"/>
        <v>0</v>
      </c>
    </row>
    <row r="41" spans="1:7" x14ac:dyDescent="0.25">
      <c r="A41" s="8"/>
      <c r="B41" s="70" t="s">
        <v>35</v>
      </c>
      <c r="C41" s="10">
        <v>195</v>
      </c>
      <c r="D41" s="10" t="s">
        <v>14</v>
      </c>
      <c r="E41" s="57">
        <v>0</v>
      </c>
      <c r="F41" s="87">
        <f t="shared" si="0"/>
        <v>0</v>
      </c>
      <c r="G41" s="14">
        <f t="shared" si="1"/>
        <v>0</v>
      </c>
    </row>
    <row r="42" spans="1:7" x14ac:dyDescent="0.25">
      <c r="A42" s="8"/>
      <c r="B42" s="70" t="s">
        <v>36</v>
      </c>
      <c r="C42" s="67">
        <v>0</v>
      </c>
      <c r="D42" s="67" t="s">
        <v>14</v>
      </c>
      <c r="E42" s="57">
        <v>0</v>
      </c>
      <c r="F42" s="88">
        <f t="shared" si="0"/>
        <v>0</v>
      </c>
      <c r="G42" s="14">
        <f t="shared" si="1"/>
        <v>0</v>
      </c>
    </row>
    <row r="43" spans="1:7" x14ac:dyDescent="0.25">
      <c r="A43" s="101" t="s">
        <v>3</v>
      </c>
      <c r="B43" s="68" t="s">
        <v>37</v>
      </c>
      <c r="C43" s="74">
        <v>1060</v>
      </c>
      <c r="D43" s="81" t="s">
        <v>14</v>
      </c>
      <c r="E43" s="55">
        <v>0</v>
      </c>
      <c r="F43" s="86">
        <f t="shared" si="0"/>
        <v>0</v>
      </c>
      <c r="G43" s="14">
        <f t="shared" si="1"/>
        <v>0</v>
      </c>
    </row>
    <row r="44" spans="1:7" x14ac:dyDescent="0.25">
      <c r="A44" s="102"/>
      <c r="B44" s="69" t="s">
        <v>38</v>
      </c>
      <c r="C44" s="75">
        <v>2900</v>
      </c>
      <c r="D44" s="82" t="s">
        <v>14</v>
      </c>
      <c r="E44" s="57">
        <v>0</v>
      </c>
      <c r="F44" s="87">
        <f t="shared" si="0"/>
        <v>0</v>
      </c>
      <c r="G44" s="14">
        <f>IF(AND(E44&gt;0,D44="Yes"),1,0)</f>
        <v>0</v>
      </c>
    </row>
    <row r="45" spans="1:7" s="63" customFormat="1" x14ac:dyDescent="0.25">
      <c r="A45" s="59"/>
      <c r="B45" s="69" t="s">
        <v>39</v>
      </c>
      <c r="C45" s="75">
        <v>2220</v>
      </c>
      <c r="D45" s="82" t="s">
        <v>14</v>
      </c>
      <c r="E45" s="57">
        <v>0</v>
      </c>
      <c r="F45" s="87">
        <f t="shared" si="0"/>
        <v>0</v>
      </c>
      <c r="G45" s="14"/>
    </row>
    <row r="46" spans="1:7" s="63" customFormat="1" x14ac:dyDescent="0.25">
      <c r="A46" s="59"/>
      <c r="B46" s="69" t="s">
        <v>41</v>
      </c>
      <c r="C46" s="75">
        <v>1830</v>
      </c>
      <c r="D46" s="82" t="s">
        <v>14</v>
      </c>
      <c r="E46" s="57">
        <v>0</v>
      </c>
      <c r="F46" s="87">
        <f t="shared" si="0"/>
        <v>0</v>
      </c>
      <c r="G46" s="14"/>
    </row>
    <row r="47" spans="1:7" s="63" customFormat="1" x14ac:dyDescent="0.25">
      <c r="A47" s="59"/>
      <c r="B47" s="69" t="s">
        <v>40</v>
      </c>
      <c r="C47" s="75">
        <v>1830</v>
      </c>
      <c r="D47" s="82" t="s">
        <v>14</v>
      </c>
      <c r="E47" s="57">
        <v>0</v>
      </c>
      <c r="F47" s="87">
        <f t="shared" si="0"/>
        <v>0</v>
      </c>
      <c r="G47" s="14"/>
    </row>
    <row r="48" spans="1:7" s="63" customFormat="1" x14ac:dyDescent="0.25">
      <c r="A48" s="59"/>
      <c r="B48" s="70" t="s">
        <v>116</v>
      </c>
      <c r="C48" s="76">
        <v>950.4</v>
      </c>
      <c r="D48" s="83" t="s">
        <v>14</v>
      </c>
      <c r="E48" s="57">
        <v>0</v>
      </c>
      <c r="F48" s="87">
        <f t="shared" si="0"/>
        <v>0</v>
      </c>
      <c r="G48" s="14"/>
    </row>
    <row r="49" spans="1:7" s="63" customFormat="1" x14ac:dyDescent="0.25">
      <c r="A49" s="59"/>
      <c r="B49" s="70" t="s">
        <v>117</v>
      </c>
      <c r="C49" s="76">
        <v>691.2</v>
      </c>
      <c r="D49" s="83" t="s">
        <v>14</v>
      </c>
      <c r="E49" s="57">
        <v>0</v>
      </c>
      <c r="F49" s="87">
        <f t="shared" si="0"/>
        <v>0</v>
      </c>
      <c r="G49" s="14"/>
    </row>
    <row r="50" spans="1:7" s="63" customFormat="1" x14ac:dyDescent="0.25">
      <c r="A50" s="59"/>
      <c r="B50" s="70" t="s">
        <v>118</v>
      </c>
      <c r="C50" s="76">
        <v>345.6</v>
      </c>
      <c r="D50" s="83" t="s">
        <v>14</v>
      </c>
      <c r="E50" s="57">
        <v>0</v>
      </c>
      <c r="F50" s="87">
        <f t="shared" si="0"/>
        <v>0</v>
      </c>
      <c r="G50" s="14"/>
    </row>
    <row r="51" spans="1:7" x14ac:dyDescent="0.25">
      <c r="A51" s="8"/>
      <c r="B51" s="70" t="s">
        <v>119</v>
      </c>
      <c r="C51" s="76">
        <v>864</v>
      </c>
      <c r="D51" s="83" t="s">
        <v>14</v>
      </c>
      <c r="E51" s="91">
        <v>0</v>
      </c>
      <c r="F51" s="87">
        <f t="shared" si="0"/>
        <v>0</v>
      </c>
      <c r="G51" s="14">
        <f t="shared" si="1"/>
        <v>0</v>
      </c>
    </row>
    <row r="52" spans="1:7" s="63" customFormat="1" x14ac:dyDescent="0.25">
      <c r="A52" s="8"/>
      <c r="B52" s="121" t="s">
        <v>122</v>
      </c>
      <c r="C52" s="118">
        <v>3649</v>
      </c>
      <c r="D52" s="84" t="s">
        <v>14</v>
      </c>
      <c r="E52" s="85">
        <v>0</v>
      </c>
      <c r="F52" s="88">
        <f t="shared" si="0"/>
        <v>0</v>
      </c>
      <c r="G52" s="14"/>
    </row>
    <row r="53" spans="1:7" x14ac:dyDescent="0.25">
      <c r="A53" s="101" t="s">
        <v>4</v>
      </c>
      <c r="B53" s="69" t="s">
        <v>42</v>
      </c>
      <c r="C53" s="75">
        <v>225</v>
      </c>
      <c r="D53" s="75" t="s">
        <v>14</v>
      </c>
      <c r="E53" s="57">
        <v>0</v>
      </c>
      <c r="F53" s="87">
        <f t="shared" si="0"/>
        <v>0</v>
      </c>
      <c r="G53" s="14">
        <f t="shared" si="1"/>
        <v>0</v>
      </c>
    </row>
    <row r="54" spans="1:7" x14ac:dyDescent="0.25">
      <c r="A54" s="102"/>
      <c r="B54" s="69" t="s">
        <v>43</v>
      </c>
      <c r="C54" s="75">
        <v>45</v>
      </c>
      <c r="D54" s="75" t="s">
        <v>14</v>
      </c>
      <c r="E54" s="57">
        <v>0</v>
      </c>
      <c r="F54" s="87">
        <f t="shared" si="0"/>
        <v>0</v>
      </c>
      <c r="G54" s="14">
        <f t="shared" si="1"/>
        <v>0</v>
      </c>
    </row>
    <row r="55" spans="1:7" x14ac:dyDescent="0.25">
      <c r="A55" s="8"/>
      <c r="B55" s="69" t="s">
        <v>44</v>
      </c>
      <c r="C55" s="75">
        <v>85</v>
      </c>
      <c r="D55" s="75" t="s">
        <v>14</v>
      </c>
      <c r="E55" s="57">
        <v>0</v>
      </c>
      <c r="F55" s="87">
        <f t="shared" si="0"/>
        <v>0</v>
      </c>
      <c r="G55" s="14">
        <f t="shared" si="1"/>
        <v>0</v>
      </c>
    </row>
    <row r="56" spans="1:7" x14ac:dyDescent="0.25">
      <c r="A56" s="8"/>
      <c r="B56" s="69" t="s">
        <v>45</v>
      </c>
      <c r="C56" s="75">
        <v>60</v>
      </c>
      <c r="D56" s="75" t="s">
        <v>14</v>
      </c>
      <c r="E56" s="57">
        <v>0</v>
      </c>
      <c r="F56" s="87">
        <f t="shared" si="0"/>
        <v>0</v>
      </c>
      <c r="G56" s="14">
        <f t="shared" si="1"/>
        <v>0</v>
      </c>
    </row>
    <row r="57" spans="1:7" s="60" customFormat="1" x14ac:dyDescent="0.25">
      <c r="A57" s="8"/>
      <c r="B57" s="69" t="s">
        <v>46</v>
      </c>
      <c r="C57" s="75">
        <v>45</v>
      </c>
      <c r="D57" s="75" t="s">
        <v>14</v>
      </c>
      <c r="E57" s="57">
        <v>0</v>
      </c>
      <c r="F57" s="87">
        <f t="shared" si="0"/>
        <v>0</v>
      </c>
      <c r="G57" s="14">
        <f t="shared" si="1"/>
        <v>0</v>
      </c>
    </row>
    <row r="58" spans="1:7" s="61" customFormat="1" x14ac:dyDescent="0.25">
      <c r="A58" s="8"/>
      <c r="B58" s="70" t="s">
        <v>93</v>
      </c>
      <c r="C58" s="76">
        <v>216</v>
      </c>
      <c r="D58" s="79" t="s">
        <v>14</v>
      </c>
      <c r="E58" s="57">
        <v>0</v>
      </c>
      <c r="F58" s="87">
        <f t="shared" si="0"/>
        <v>0</v>
      </c>
      <c r="G58" s="14"/>
    </row>
    <row r="59" spans="1:7" s="61" customFormat="1" x14ac:dyDescent="0.25">
      <c r="A59" s="8"/>
      <c r="B59" s="70" t="s">
        <v>94</v>
      </c>
      <c r="C59" s="76">
        <v>108</v>
      </c>
      <c r="D59" s="79" t="s">
        <v>14</v>
      </c>
      <c r="E59" s="57">
        <v>0</v>
      </c>
      <c r="F59" s="87">
        <f t="shared" si="0"/>
        <v>0</v>
      </c>
      <c r="G59" s="14"/>
    </row>
    <row r="60" spans="1:7" s="61" customFormat="1" x14ac:dyDescent="0.25">
      <c r="A60" s="8"/>
      <c r="B60" s="70" t="s">
        <v>95</v>
      </c>
      <c r="C60" s="76">
        <v>43.2</v>
      </c>
      <c r="D60" s="79" t="s">
        <v>14</v>
      </c>
      <c r="E60" s="57">
        <v>0</v>
      </c>
      <c r="F60" s="87">
        <f t="shared" si="0"/>
        <v>0</v>
      </c>
      <c r="G60" s="14"/>
    </row>
    <row r="61" spans="1:7" s="61" customFormat="1" x14ac:dyDescent="0.25">
      <c r="A61" s="8"/>
      <c r="B61" s="70" t="s">
        <v>96</v>
      </c>
      <c r="C61" s="76">
        <v>57.6</v>
      </c>
      <c r="D61" s="79" t="s">
        <v>14</v>
      </c>
      <c r="E61" s="57">
        <v>0</v>
      </c>
      <c r="F61" s="87">
        <f t="shared" si="0"/>
        <v>0</v>
      </c>
      <c r="G61" s="14"/>
    </row>
    <row r="62" spans="1:7" s="61" customFormat="1" x14ac:dyDescent="0.25">
      <c r="A62" s="8"/>
      <c r="B62" s="70" t="s">
        <v>97</v>
      </c>
      <c r="C62" s="76">
        <v>172.8</v>
      </c>
      <c r="D62" s="79" t="s">
        <v>14</v>
      </c>
      <c r="E62" s="57">
        <v>0</v>
      </c>
      <c r="F62" s="87">
        <f t="shared" si="0"/>
        <v>0</v>
      </c>
      <c r="G62" s="14"/>
    </row>
    <row r="63" spans="1:7" s="60" customFormat="1" x14ac:dyDescent="0.25">
      <c r="A63" s="8"/>
      <c r="B63" s="70" t="s">
        <v>98</v>
      </c>
      <c r="C63" s="76">
        <v>86.4</v>
      </c>
      <c r="D63" s="79" t="s">
        <v>14</v>
      </c>
      <c r="E63" s="57">
        <v>0</v>
      </c>
      <c r="F63" s="87">
        <f t="shared" si="0"/>
        <v>0</v>
      </c>
      <c r="G63" s="14"/>
    </row>
    <row r="64" spans="1:7" s="60" customFormat="1" x14ac:dyDescent="0.25">
      <c r="A64" s="8"/>
      <c r="B64" s="70" t="s">
        <v>99</v>
      </c>
      <c r="C64" s="76">
        <v>108</v>
      </c>
      <c r="D64" s="79" t="s">
        <v>14</v>
      </c>
      <c r="E64" s="57">
        <v>0</v>
      </c>
      <c r="F64" s="87">
        <f t="shared" si="0"/>
        <v>0</v>
      </c>
      <c r="G64" s="14"/>
    </row>
    <row r="65" spans="1:7" s="60" customFormat="1" x14ac:dyDescent="0.25">
      <c r="A65" s="8"/>
      <c r="B65" s="70" t="s">
        <v>100</v>
      </c>
      <c r="C65" s="76">
        <v>144</v>
      </c>
      <c r="D65" s="79" t="s">
        <v>14</v>
      </c>
      <c r="E65" s="57">
        <v>0</v>
      </c>
      <c r="F65" s="87">
        <f t="shared" si="0"/>
        <v>0</v>
      </c>
      <c r="G65" s="14"/>
    </row>
    <row r="66" spans="1:7" s="60" customFormat="1" x14ac:dyDescent="0.25">
      <c r="A66" s="8"/>
      <c r="B66" s="70" t="s">
        <v>101</v>
      </c>
      <c r="C66" s="76">
        <v>158.4</v>
      </c>
      <c r="D66" s="79" t="s">
        <v>14</v>
      </c>
      <c r="E66" s="57">
        <v>0</v>
      </c>
      <c r="F66" s="87">
        <f t="shared" si="0"/>
        <v>0</v>
      </c>
      <c r="G66" s="14"/>
    </row>
    <row r="67" spans="1:7" s="60" customFormat="1" x14ac:dyDescent="0.25">
      <c r="A67" s="8"/>
      <c r="B67" s="70" t="s">
        <v>102</v>
      </c>
      <c r="C67" s="76">
        <v>208.8</v>
      </c>
      <c r="D67" s="79" t="s">
        <v>14</v>
      </c>
      <c r="E67" s="57">
        <v>0</v>
      </c>
      <c r="F67" s="87">
        <f t="shared" si="0"/>
        <v>0</v>
      </c>
      <c r="G67" s="14"/>
    </row>
    <row r="68" spans="1:7" s="60" customFormat="1" x14ac:dyDescent="0.25">
      <c r="A68" s="8"/>
      <c r="B68" s="70" t="s">
        <v>103</v>
      </c>
      <c r="C68" s="76">
        <v>208.8</v>
      </c>
      <c r="D68" s="79" t="s">
        <v>14</v>
      </c>
      <c r="E68" s="57">
        <v>0</v>
      </c>
      <c r="F68" s="87">
        <f t="shared" si="0"/>
        <v>0</v>
      </c>
      <c r="G68" s="14"/>
    </row>
    <row r="69" spans="1:7" s="60" customFormat="1" x14ac:dyDescent="0.25">
      <c r="A69" s="8"/>
      <c r="B69" s="70" t="s">
        <v>104</v>
      </c>
      <c r="C69" s="76">
        <v>230.4</v>
      </c>
      <c r="D69" s="79" t="s">
        <v>14</v>
      </c>
      <c r="E69" s="91">
        <v>0</v>
      </c>
      <c r="F69" s="87">
        <f t="shared" si="0"/>
        <v>0</v>
      </c>
      <c r="G69" s="14"/>
    </row>
    <row r="70" spans="1:7" s="95" customFormat="1" x14ac:dyDescent="0.25">
      <c r="A70" s="8"/>
      <c r="B70" s="119" t="s">
        <v>130</v>
      </c>
      <c r="C70" s="77">
        <v>0</v>
      </c>
      <c r="D70" s="80" t="s">
        <v>14</v>
      </c>
      <c r="E70" s="117">
        <v>0</v>
      </c>
      <c r="F70" s="88">
        <f t="shared" si="0"/>
        <v>0</v>
      </c>
      <c r="G70" s="14"/>
    </row>
    <row r="71" spans="1:7" x14ac:dyDescent="0.25">
      <c r="A71" s="101" t="s">
        <v>5</v>
      </c>
      <c r="B71" s="70" t="s">
        <v>105</v>
      </c>
      <c r="C71" s="76">
        <v>100.8</v>
      </c>
      <c r="D71" s="79" t="s">
        <v>14</v>
      </c>
      <c r="E71" s="91">
        <v>0</v>
      </c>
      <c r="F71" s="87">
        <f t="shared" si="0"/>
        <v>0</v>
      </c>
      <c r="G71" s="14">
        <f t="shared" si="1"/>
        <v>0</v>
      </c>
    </row>
    <row r="72" spans="1:7" x14ac:dyDescent="0.25">
      <c r="A72" s="102"/>
      <c r="B72" s="69" t="s">
        <v>47</v>
      </c>
      <c r="C72" s="75">
        <v>50</v>
      </c>
      <c r="D72" s="75" t="s">
        <v>14</v>
      </c>
      <c r="E72" s="57">
        <v>0</v>
      </c>
      <c r="F72" s="87">
        <f t="shared" si="0"/>
        <v>0</v>
      </c>
      <c r="G72" s="14">
        <f t="shared" si="1"/>
        <v>0</v>
      </c>
    </row>
    <row r="73" spans="1:7" s="92" customFormat="1" x14ac:dyDescent="0.25">
      <c r="A73" s="89"/>
      <c r="B73" s="120" t="s">
        <v>123</v>
      </c>
      <c r="C73" s="75">
        <v>197</v>
      </c>
      <c r="D73" s="75" t="s">
        <v>14</v>
      </c>
      <c r="E73" s="90">
        <v>0</v>
      </c>
      <c r="F73" s="87">
        <f t="shared" si="0"/>
        <v>0</v>
      </c>
      <c r="G73" s="14"/>
    </row>
    <row r="74" spans="1:7" x14ac:dyDescent="0.25">
      <c r="A74" s="8"/>
      <c r="B74" s="70" t="s">
        <v>106</v>
      </c>
      <c r="C74" s="76">
        <v>108</v>
      </c>
      <c r="D74" s="79" t="s">
        <v>14</v>
      </c>
      <c r="E74" s="57">
        <v>0</v>
      </c>
      <c r="F74" s="87">
        <f t="shared" si="0"/>
        <v>0</v>
      </c>
      <c r="G74" s="14">
        <f t="shared" si="1"/>
        <v>0</v>
      </c>
    </row>
    <row r="75" spans="1:7" s="93" customFormat="1" x14ac:dyDescent="0.25">
      <c r="A75" s="8"/>
      <c r="B75" s="120" t="s">
        <v>124</v>
      </c>
      <c r="C75" s="76">
        <v>141</v>
      </c>
      <c r="D75" s="75" t="s">
        <v>14</v>
      </c>
      <c r="E75" s="90">
        <v>0</v>
      </c>
      <c r="F75" s="87">
        <f t="shared" si="0"/>
        <v>0</v>
      </c>
      <c r="G75" s="14"/>
    </row>
    <row r="76" spans="1:7" s="62" customFormat="1" x14ac:dyDescent="0.25">
      <c r="A76" s="8"/>
      <c r="B76" s="70" t="s">
        <v>107</v>
      </c>
      <c r="C76" s="76">
        <v>79.2</v>
      </c>
      <c r="D76" s="79" t="s">
        <v>14</v>
      </c>
      <c r="E76" s="57">
        <v>0</v>
      </c>
      <c r="F76" s="87">
        <f t="shared" si="0"/>
        <v>0</v>
      </c>
      <c r="G76" s="14"/>
    </row>
    <row r="77" spans="1:7" s="62" customFormat="1" x14ac:dyDescent="0.25">
      <c r="A77" s="8"/>
      <c r="B77" s="70" t="s">
        <v>108</v>
      </c>
      <c r="C77" s="76">
        <v>50.4</v>
      </c>
      <c r="D77" s="79" t="s">
        <v>14</v>
      </c>
      <c r="E77" s="57">
        <v>0</v>
      </c>
      <c r="F77" s="87">
        <f t="shared" si="0"/>
        <v>0</v>
      </c>
      <c r="G77" s="14"/>
    </row>
    <row r="78" spans="1:7" s="62" customFormat="1" x14ac:dyDescent="0.25">
      <c r="A78" s="8"/>
      <c r="B78" s="70" t="s">
        <v>109</v>
      </c>
      <c r="C78" s="76">
        <v>57.6</v>
      </c>
      <c r="D78" s="79" t="s">
        <v>14</v>
      </c>
      <c r="E78" s="57">
        <v>0</v>
      </c>
      <c r="F78" s="87">
        <f t="shared" si="0"/>
        <v>0</v>
      </c>
      <c r="G78" s="14"/>
    </row>
    <row r="79" spans="1:7" s="62" customFormat="1" x14ac:dyDescent="0.25">
      <c r="A79" s="8"/>
      <c r="B79" s="70" t="s">
        <v>110</v>
      </c>
      <c r="C79" s="76">
        <v>79.2</v>
      </c>
      <c r="D79" s="79" t="s">
        <v>14</v>
      </c>
      <c r="E79" s="57">
        <v>0</v>
      </c>
      <c r="F79" s="87">
        <f t="shared" si="0"/>
        <v>0</v>
      </c>
      <c r="G79" s="14"/>
    </row>
    <row r="80" spans="1:7" s="62" customFormat="1" x14ac:dyDescent="0.25">
      <c r="A80" s="8"/>
      <c r="B80" s="70" t="s">
        <v>111</v>
      </c>
      <c r="C80" s="76">
        <v>93.6</v>
      </c>
      <c r="D80" s="79" t="s">
        <v>14</v>
      </c>
      <c r="E80" s="57">
        <v>0</v>
      </c>
      <c r="F80" s="87">
        <f t="shared" si="0"/>
        <v>0</v>
      </c>
      <c r="G80" s="14"/>
    </row>
    <row r="81" spans="1:7" s="62" customFormat="1" x14ac:dyDescent="0.25">
      <c r="A81" s="8"/>
      <c r="B81" s="70" t="s">
        <v>112</v>
      </c>
      <c r="C81" s="76">
        <v>36</v>
      </c>
      <c r="D81" s="79" t="s">
        <v>14</v>
      </c>
      <c r="E81" s="57">
        <v>0</v>
      </c>
      <c r="F81" s="87">
        <f t="shared" si="0"/>
        <v>0</v>
      </c>
      <c r="G81" s="14"/>
    </row>
    <row r="82" spans="1:7" s="62" customFormat="1" x14ac:dyDescent="0.25">
      <c r="A82" s="8"/>
      <c r="B82" s="70" t="s">
        <v>113</v>
      </c>
      <c r="C82" s="76">
        <v>57.6</v>
      </c>
      <c r="D82" s="79" t="s">
        <v>14</v>
      </c>
      <c r="E82" s="57">
        <v>0</v>
      </c>
      <c r="F82" s="87">
        <f t="shared" si="0"/>
        <v>0</v>
      </c>
      <c r="G82" s="14"/>
    </row>
    <row r="83" spans="1:7" s="62" customFormat="1" x14ac:dyDescent="0.25">
      <c r="A83" s="8"/>
      <c r="B83" s="70" t="s">
        <v>114</v>
      </c>
      <c r="C83" s="76">
        <v>36</v>
      </c>
      <c r="D83" s="79" t="s">
        <v>14</v>
      </c>
      <c r="E83" s="57">
        <v>0</v>
      </c>
      <c r="F83" s="87">
        <f t="shared" si="0"/>
        <v>0</v>
      </c>
      <c r="G83" s="14"/>
    </row>
    <row r="84" spans="1:7" s="62" customFormat="1" x14ac:dyDescent="0.25">
      <c r="A84" s="8"/>
      <c r="B84" s="70" t="s">
        <v>115</v>
      </c>
      <c r="C84" s="76">
        <v>72</v>
      </c>
      <c r="D84" s="79" t="s">
        <v>14</v>
      </c>
      <c r="E84" s="57">
        <v>0</v>
      </c>
      <c r="F84" s="87">
        <f t="shared" si="0"/>
        <v>0</v>
      </c>
      <c r="G84" s="14"/>
    </row>
    <row r="85" spans="1:7" s="94" customFormat="1" x14ac:dyDescent="0.25">
      <c r="A85" s="8"/>
      <c r="B85" s="120" t="s">
        <v>125</v>
      </c>
      <c r="C85" s="76">
        <v>70</v>
      </c>
      <c r="D85" s="75" t="s">
        <v>14</v>
      </c>
      <c r="E85" s="90">
        <v>0</v>
      </c>
      <c r="F85" s="87">
        <f t="shared" si="0"/>
        <v>0</v>
      </c>
      <c r="G85" s="14"/>
    </row>
    <row r="86" spans="1:7" s="62" customFormat="1" x14ac:dyDescent="0.25">
      <c r="A86" s="8"/>
      <c r="B86" s="69" t="s">
        <v>48</v>
      </c>
      <c r="C86" s="75">
        <v>50</v>
      </c>
      <c r="D86" s="75" t="s">
        <v>14</v>
      </c>
      <c r="E86" s="57">
        <v>0</v>
      </c>
      <c r="F86" s="87">
        <f t="shared" ref="F86:F104" si="2">C86*E86</f>
        <v>0</v>
      </c>
      <c r="G86" s="14"/>
    </row>
    <row r="87" spans="1:7" s="62" customFormat="1" x14ac:dyDescent="0.25">
      <c r="A87" s="8"/>
      <c r="B87" s="73" t="s">
        <v>49</v>
      </c>
      <c r="C87" s="78">
        <v>170</v>
      </c>
      <c r="D87" s="78" t="s">
        <v>14</v>
      </c>
      <c r="E87" s="85">
        <v>0</v>
      </c>
      <c r="F87" s="88">
        <f t="shared" si="2"/>
        <v>0</v>
      </c>
      <c r="G87" s="14"/>
    </row>
    <row r="88" spans="1:7" x14ac:dyDescent="0.25">
      <c r="A88" s="101" t="s">
        <v>62</v>
      </c>
      <c r="B88" s="72" t="s">
        <v>50</v>
      </c>
      <c r="C88" s="66">
        <v>350</v>
      </c>
      <c r="D88" s="66" t="s">
        <v>10</v>
      </c>
      <c r="E88" s="55">
        <v>0</v>
      </c>
      <c r="F88" s="86">
        <f t="shared" si="2"/>
        <v>0</v>
      </c>
      <c r="G88" s="14">
        <f t="shared" si="1"/>
        <v>0</v>
      </c>
    </row>
    <row r="89" spans="1:7" x14ac:dyDescent="0.25">
      <c r="A89" s="102"/>
      <c r="B89" s="70" t="s">
        <v>51</v>
      </c>
      <c r="C89" s="10">
        <v>350</v>
      </c>
      <c r="D89" s="10" t="s">
        <v>14</v>
      </c>
      <c r="E89" s="57">
        <v>0</v>
      </c>
      <c r="F89" s="87">
        <f t="shared" si="2"/>
        <v>0</v>
      </c>
      <c r="G89" s="14">
        <f t="shared" si="1"/>
        <v>0</v>
      </c>
    </row>
    <row r="90" spans="1:7" x14ac:dyDescent="0.25">
      <c r="A90" s="102"/>
      <c r="B90" s="70" t="s">
        <v>52</v>
      </c>
      <c r="C90" s="10">
        <v>295</v>
      </c>
      <c r="D90" s="10" t="s">
        <v>14</v>
      </c>
      <c r="E90" s="57">
        <v>0</v>
      </c>
      <c r="F90" s="87">
        <f t="shared" si="2"/>
        <v>0</v>
      </c>
      <c r="G90" s="14">
        <f t="shared" si="1"/>
        <v>0</v>
      </c>
    </row>
    <row r="91" spans="1:7" x14ac:dyDescent="0.25">
      <c r="A91" s="8"/>
      <c r="B91" s="70" t="s">
        <v>53</v>
      </c>
      <c r="C91" s="10">
        <v>70</v>
      </c>
      <c r="D91" s="10" t="s">
        <v>14</v>
      </c>
      <c r="E91" s="57">
        <v>0</v>
      </c>
      <c r="F91" s="87">
        <f t="shared" si="2"/>
        <v>0</v>
      </c>
      <c r="G91" s="14">
        <f t="shared" si="1"/>
        <v>0</v>
      </c>
    </row>
    <row r="92" spans="1:7" x14ac:dyDescent="0.25">
      <c r="A92" s="8"/>
      <c r="B92" s="70" t="s">
        <v>54</v>
      </c>
      <c r="C92" s="10">
        <v>170</v>
      </c>
      <c r="D92" s="10" t="s">
        <v>14</v>
      </c>
      <c r="E92" s="57">
        <v>0</v>
      </c>
      <c r="F92" s="87">
        <f t="shared" si="2"/>
        <v>0</v>
      </c>
      <c r="G92" s="14">
        <f t="shared" si="1"/>
        <v>0</v>
      </c>
    </row>
    <row r="93" spans="1:7" x14ac:dyDescent="0.25">
      <c r="A93" s="8"/>
      <c r="B93" s="71" t="s">
        <v>55</v>
      </c>
      <c r="C93" s="65">
        <v>170</v>
      </c>
      <c r="D93" s="65" t="s">
        <v>14</v>
      </c>
      <c r="E93" s="85">
        <v>0</v>
      </c>
      <c r="F93" s="88">
        <f t="shared" si="2"/>
        <v>0</v>
      </c>
      <c r="G93" s="14">
        <f t="shared" si="1"/>
        <v>0</v>
      </c>
    </row>
    <row r="94" spans="1:7" x14ac:dyDescent="0.25">
      <c r="A94" s="98" t="s">
        <v>63</v>
      </c>
      <c r="B94" s="70" t="s">
        <v>56</v>
      </c>
      <c r="C94" s="10">
        <v>565</v>
      </c>
      <c r="D94" s="10" t="s">
        <v>10</v>
      </c>
      <c r="E94" s="58">
        <v>0</v>
      </c>
      <c r="F94" s="86">
        <f t="shared" si="2"/>
        <v>0</v>
      </c>
      <c r="G94" s="14">
        <f t="shared" si="1"/>
        <v>0</v>
      </c>
    </row>
    <row r="95" spans="1:7" x14ac:dyDescent="0.25">
      <c r="A95" s="105"/>
      <c r="B95" s="70" t="s">
        <v>57</v>
      </c>
      <c r="C95" s="10">
        <v>270</v>
      </c>
      <c r="D95" s="10" t="s">
        <v>10</v>
      </c>
      <c r="E95" s="58">
        <v>0</v>
      </c>
      <c r="F95" s="87">
        <f t="shared" si="2"/>
        <v>0</v>
      </c>
      <c r="G95" s="14">
        <f t="shared" si="1"/>
        <v>0</v>
      </c>
    </row>
    <row r="96" spans="1:7" x14ac:dyDescent="0.25">
      <c r="A96" s="8"/>
      <c r="B96" s="70" t="s">
        <v>58</v>
      </c>
      <c r="C96" s="10">
        <v>50</v>
      </c>
      <c r="D96" s="10" t="s">
        <v>10</v>
      </c>
      <c r="E96" s="58">
        <v>0</v>
      </c>
      <c r="F96" s="87">
        <f t="shared" si="2"/>
        <v>0</v>
      </c>
      <c r="G96" s="14">
        <f t="shared" si="1"/>
        <v>0</v>
      </c>
    </row>
    <row r="97" spans="1:7" x14ac:dyDescent="0.25">
      <c r="A97" s="8"/>
      <c r="B97" s="70" t="s">
        <v>59</v>
      </c>
      <c r="C97" s="10">
        <v>40</v>
      </c>
      <c r="D97" s="10" t="s">
        <v>14</v>
      </c>
      <c r="E97" s="58">
        <v>0</v>
      </c>
      <c r="F97" s="87">
        <f t="shared" si="2"/>
        <v>0</v>
      </c>
      <c r="G97" s="14">
        <f t="shared" si="1"/>
        <v>0</v>
      </c>
    </row>
    <row r="98" spans="1:7" s="95" customFormat="1" x14ac:dyDescent="0.25">
      <c r="A98" s="113" t="s">
        <v>126</v>
      </c>
      <c r="B98" s="72" t="s">
        <v>127</v>
      </c>
      <c r="C98" s="54">
        <v>3263</v>
      </c>
      <c r="D98" s="54" t="s">
        <v>14</v>
      </c>
      <c r="E98" s="115">
        <v>0</v>
      </c>
      <c r="F98" s="86">
        <f t="shared" si="2"/>
        <v>0</v>
      </c>
      <c r="G98" s="14">
        <f t="shared" si="1"/>
        <v>0</v>
      </c>
    </row>
    <row r="99" spans="1:7" s="95" customFormat="1" x14ac:dyDescent="0.25">
      <c r="A99" s="112"/>
      <c r="B99" s="70" t="s">
        <v>128</v>
      </c>
      <c r="C99" s="31">
        <v>225</v>
      </c>
      <c r="D99" s="31" t="s">
        <v>14</v>
      </c>
      <c r="E99" s="116">
        <v>0</v>
      </c>
      <c r="F99" s="87">
        <f t="shared" si="2"/>
        <v>0</v>
      </c>
      <c r="G99" s="14">
        <f t="shared" si="1"/>
        <v>0</v>
      </c>
    </row>
    <row r="100" spans="1:7" s="95" customFormat="1" x14ac:dyDescent="0.25">
      <c r="A100" s="89"/>
      <c r="B100" s="71" t="s">
        <v>129</v>
      </c>
      <c r="C100" s="114">
        <v>49</v>
      </c>
      <c r="D100" s="114" t="s">
        <v>14</v>
      </c>
      <c r="E100" s="117">
        <v>0</v>
      </c>
      <c r="F100" s="88">
        <f t="shared" si="2"/>
        <v>0</v>
      </c>
      <c r="G100" s="14">
        <f t="shared" si="1"/>
        <v>0</v>
      </c>
    </row>
    <row r="101" spans="1:7" x14ac:dyDescent="0.25">
      <c r="A101" s="51" t="s">
        <v>85</v>
      </c>
      <c r="B101" s="52" t="s">
        <v>86</v>
      </c>
      <c r="C101" s="54">
        <v>170</v>
      </c>
      <c r="D101" s="54" t="s">
        <v>14</v>
      </c>
      <c r="E101" s="55">
        <v>0</v>
      </c>
      <c r="F101" s="86">
        <f t="shared" si="2"/>
        <v>0</v>
      </c>
      <c r="G101" s="14">
        <f t="shared" si="1"/>
        <v>0</v>
      </c>
    </row>
    <row r="102" spans="1:7" x14ac:dyDescent="0.25">
      <c r="A102" s="8"/>
      <c r="B102" s="53" t="s">
        <v>87</v>
      </c>
      <c r="C102" s="31">
        <v>110</v>
      </c>
      <c r="D102" s="31" t="s">
        <v>14</v>
      </c>
      <c r="E102" s="57">
        <v>0</v>
      </c>
      <c r="F102" s="87">
        <f t="shared" si="2"/>
        <v>0</v>
      </c>
      <c r="G102" s="14">
        <f t="shared" si="1"/>
        <v>0</v>
      </c>
    </row>
    <row r="103" spans="1:7" x14ac:dyDescent="0.25">
      <c r="A103" s="8"/>
      <c r="B103" s="53" t="s">
        <v>88</v>
      </c>
      <c r="C103" s="31">
        <v>55</v>
      </c>
      <c r="D103" s="31" t="s">
        <v>14</v>
      </c>
      <c r="E103" s="57">
        <v>0</v>
      </c>
      <c r="F103" s="87">
        <f t="shared" si="2"/>
        <v>0</v>
      </c>
      <c r="G103" s="14">
        <f t="shared" si="1"/>
        <v>0</v>
      </c>
    </row>
    <row r="104" spans="1:7" x14ac:dyDescent="0.25">
      <c r="A104" s="8"/>
      <c r="B104" s="53" t="s">
        <v>89</v>
      </c>
      <c r="C104" s="31">
        <v>300</v>
      </c>
      <c r="D104" s="31" t="s">
        <v>14</v>
      </c>
      <c r="E104" s="57">
        <v>0</v>
      </c>
      <c r="F104" s="88">
        <f t="shared" si="2"/>
        <v>0</v>
      </c>
      <c r="G104" s="14">
        <f t="shared" si="1"/>
        <v>0</v>
      </c>
    </row>
    <row r="105" spans="1:7" x14ac:dyDescent="0.25">
      <c r="A105" s="36" t="s">
        <v>65</v>
      </c>
      <c r="B105" s="30"/>
      <c r="C105" s="30"/>
      <c r="D105" s="30"/>
      <c r="E105" s="34">
        <f>SUM(E16:E104)</f>
        <v>0</v>
      </c>
      <c r="F105" s="35">
        <f>SUM(F16:F104)</f>
        <v>0</v>
      </c>
      <c r="G105" s="14">
        <f>SUM(G16:G104)</f>
        <v>0</v>
      </c>
    </row>
    <row r="106" spans="1:7" ht="5.0999999999999996" customHeight="1" x14ac:dyDescent="0.25"/>
    <row r="107" spans="1:7" ht="15.75" thickBot="1" x14ac:dyDescent="0.3">
      <c r="A107" s="1" t="s">
        <v>76</v>
      </c>
    </row>
    <row r="108" spans="1:7" ht="30" customHeight="1" thickBot="1" x14ac:dyDescent="0.3">
      <c r="A108" s="29" t="s">
        <v>79</v>
      </c>
      <c r="B108" s="25" t="s">
        <v>77</v>
      </c>
      <c r="C108" s="110" t="s">
        <v>78</v>
      </c>
      <c r="D108" s="111"/>
      <c r="E108" s="26"/>
      <c r="F108" s="25" t="s">
        <v>64</v>
      </c>
    </row>
    <row r="109" spans="1:7" x14ac:dyDescent="0.25">
      <c r="A109" s="41">
        <v>75</v>
      </c>
      <c r="B109" s="27">
        <v>0</v>
      </c>
      <c r="C109" s="106">
        <v>900</v>
      </c>
      <c r="D109" s="107"/>
      <c r="E109" s="43"/>
      <c r="F109" s="32">
        <f>A109*B109*(86400/C109)/1024</f>
        <v>0</v>
      </c>
    </row>
    <row r="110" spans="1:7" x14ac:dyDescent="0.25">
      <c r="A110" s="42">
        <v>75</v>
      </c>
      <c r="B110" s="28">
        <v>0</v>
      </c>
      <c r="C110" s="108">
        <v>300</v>
      </c>
      <c r="D110" s="109"/>
      <c r="E110" s="44"/>
      <c r="F110" s="33">
        <f>A110*B110*(86400/C110)/1024</f>
        <v>0</v>
      </c>
    </row>
    <row r="111" spans="1:7" x14ac:dyDescent="0.25">
      <c r="A111" s="42">
        <v>75</v>
      </c>
      <c r="B111" s="28">
        <v>0</v>
      </c>
      <c r="C111" s="108">
        <v>1</v>
      </c>
      <c r="D111" s="109"/>
      <c r="E111" s="44"/>
      <c r="F111" s="33">
        <f>A111*B111*(86400/C111)/1024</f>
        <v>0</v>
      </c>
    </row>
    <row r="112" spans="1:7" x14ac:dyDescent="0.25">
      <c r="A112" s="36" t="s">
        <v>65</v>
      </c>
      <c r="B112" s="34">
        <f>SUM(B109:B111)</f>
        <v>0</v>
      </c>
      <c r="C112" s="30"/>
      <c r="D112" s="30"/>
      <c r="E112" s="34"/>
      <c r="F112" s="35">
        <f>SUM(F109:F111)</f>
        <v>0</v>
      </c>
    </row>
    <row r="113" spans="1:6" ht="5.0999999999999996" customHeight="1" x14ac:dyDescent="0.25">
      <c r="A113" s="24"/>
    </row>
    <row r="114" spans="1:6" x14ac:dyDescent="0.25">
      <c r="A114" s="1" t="s">
        <v>66</v>
      </c>
    </row>
    <row r="115" spans="1:6" ht="27.95" customHeight="1" x14ac:dyDescent="0.25">
      <c r="A115" s="103" t="s">
        <v>72</v>
      </c>
      <c r="B115" s="103"/>
      <c r="C115" s="103"/>
      <c r="D115" s="103"/>
      <c r="E115" s="103"/>
      <c r="F115" s="103"/>
    </row>
    <row r="116" spans="1:6" ht="14.1" customHeight="1" x14ac:dyDescent="0.25">
      <c r="A116" s="50" t="s">
        <v>73</v>
      </c>
      <c r="B116" s="50"/>
      <c r="C116" s="50"/>
      <c r="D116" s="50"/>
      <c r="E116" s="50"/>
      <c r="F116" s="50"/>
    </row>
    <row r="117" spans="1:6" ht="27.95" customHeight="1" x14ac:dyDescent="0.25">
      <c r="A117" s="104" t="s">
        <v>74</v>
      </c>
      <c r="B117" s="104"/>
      <c r="C117" s="104"/>
      <c r="D117" s="104"/>
      <c r="E117" s="104"/>
      <c r="F117" s="104"/>
    </row>
  </sheetData>
  <sortState ref="B65:D80">
    <sortCondition ref="B65"/>
  </sortState>
  <mergeCells count="18">
    <mergeCell ref="A53:A54"/>
    <mergeCell ref="A43:A44"/>
    <mergeCell ref="A33:A35"/>
    <mergeCell ref="A115:F115"/>
    <mergeCell ref="A117:F117"/>
    <mergeCell ref="A94:A95"/>
    <mergeCell ref="A88:A90"/>
    <mergeCell ref="A71:A72"/>
    <mergeCell ref="C109:D109"/>
    <mergeCell ref="C110:D110"/>
    <mergeCell ref="C111:D111"/>
    <mergeCell ref="C108:D108"/>
    <mergeCell ref="A98:A99"/>
    <mergeCell ref="A8:F8"/>
    <mergeCell ref="A12:F12"/>
    <mergeCell ref="A10:F10"/>
    <mergeCell ref="A29:A30"/>
    <mergeCell ref="A16:A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Database Growth</vt:lpstr>
    </vt:vector>
  </TitlesOfParts>
  <Company>Schneider Electric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Curry</dc:creator>
  <cp:lastModifiedBy>Windows User</cp:lastModifiedBy>
  <cp:lastPrinted>2013-07-09T16:41:01Z</cp:lastPrinted>
  <dcterms:created xsi:type="dcterms:W3CDTF">2013-05-03T00:42:42Z</dcterms:created>
  <dcterms:modified xsi:type="dcterms:W3CDTF">2016-03-21T18:10:03Z</dcterms:modified>
</cp:coreProperties>
</file>