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sa466550\Desktop\RTX\"/>
    </mc:Choice>
  </mc:AlternateContent>
  <bookViews>
    <workbookView xWindow="0" yWindow="30" windowWidth="15195" windowHeight="9210"/>
  </bookViews>
  <sheets>
    <sheet name="cortec" sheetId="1" r:id="rId1"/>
    <sheet name="Data" sheetId="2" state="hidden" r:id="rId2"/>
  </sheets>
  <calcPr calcId="171027"/>
</workbook>
</file>

<file path=xl/calcChain.xml><?xml version="1.0" encoding="utf-8"?>
<calcChain xmlns="http://schemas.openxmlformats.org/spreadsheetml/2006/main">
  <c r="E7" i="2" l="1"/>
  <c r="A31" i="1" s="1"/>
  <c r="D7" i="2"/>
  <c r="A30" i="1" s="1"/>
  <c r="O7" i="2" s="1"/>
  <c r="D6" i="2"/>
  <c r="C7" i="2"/>
  <c r="Q7" i="2" l="1"/>
  <c r="H3" i="1" s="1"/>
  <c r="E6" i="2" l="1"/>
  <c r="A23" i="1" s="1"/>
  <c r="A22" i="1"/>
  <c r="G6" i="2"/>
  <c r="A25" i="1" s="1"/>
  <c r="F6" i="2"/>
  <c r="A24" i="1" s="1"/>
  <c r="C3" i="2"/>
  <c r="D3" i="1" s="1"/>
  <c r="C6" i="2"/>
  <c r="C5" i="2"/>
  <c r="F3" i="1" s="1"/>
  <c r="C4" i="2"/>
  <c r="E3" i="1" s="1"/>
  <c r="O6" i="2" l="1"/>
  <c r="Q6" i="2" s="1"/>
  <c r="G3" i="1" s="1"/>
</calcChain>
</file>

<file path=xl/sharedStrings.xml><?xml version="1.0" encoding="utf-8"?>
<sst xmlns="http://schemas.openxmlformats.org/spreadsheetml/2006/main" count="24" uniqueCount="20">
  <si>
    <t>FORMULARZ ZAMÓWIENIOWY</t>
  </si>
  <si>
    <t>Zasilanie</t>
  </si>
  <si>
    <t>Typ obudowy</t>
  </si>
  <si>
    <t>Montaż zatablicowy (na drzwiach)</t>
  </si>
  <si>
    <t>Wersja podstawowa zawiera 2 wejścia i 2 wyjścia</t>
  </si>
  <si>
    <t xml:space="preserve">P211- 806 </t>
  </si>
  <si>
    <t>Montaż na szynie DIN 35mm</t>
  </si>
  <si>
    <t>Wersja sprzętowa</t>
  </si>
  <si>
    <t>A: podstawowa</t>
  </si>
  <si>
    <t>B: dodatkowe wejście Io&gt;, RS485</t>
  </si>
  <si>
    <t>C: dodatkowe wejście Io&gt;, RS485, dodatkowe we/wy (V1, V2, P3, P4)</t>
  </si>
  <si>
    <t>U: jak model C, z tym że zamiast wejścia Io jest wejście napięciowe Uo</t>
  </si>
  <si>
    <t>Napięcie pomocnicze 60 - 230 Vac/dc</t>
  </si>
  <si>
    <t>Napięcie pomocnicze 24 - 48 Vac/dc</t>
  </si>
  <si>
    <t>Prąd bazowy</t>
  </si>
  <si>
    <t>1,5 - 6 A</t>
  </si>
  <si>
    <t>5 - 20 A</t>
  </si>
  <si>
    <t>0,37 - 1,75 A</t>
  </si>
  <si>
    <t>Prąd Io</t>
  </si>
  <si>
    <t>Prąd znamionowy ziemnozwarciowy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</si>
</sst>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</font>
    <font>
      <b/>
      <sz val="8"/>
      <color indexed="17"/>
      <name val="Arial"/>
      <family val="2"/>
    </font>
    <font>
      <b/>
      <sz val="8"/>
      <color indexed="17"/>
      <name val="SEOptimist"/>
      <family val="3"/>
    </font>
    <font>
      <sz val="6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color rgb="FF008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17"/>
      </left>
      <right style="medium">
        <color indexed="17"/>
      </right>
      <top style="medium">
        <color indexed="17"/>
      </top>
      <bottom style="medium">
        <color indexed="17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2" fillId="3" borderId="0" xfId="0" applyNumberFormat="1" applyFont="1" applyFill="1" applyBorder="1" applyAlignment="1">
      <alignment vertical="top"/>
    </xf>
    <xf numFmtId="0" fontId="3" fillId="4" borderId="0" xfId="0" applyFont="1" applyFill="1" applyBorder="1" applyAlignment="1">
      <alignment horizontal="center" vertical="top"/>
    </xf>
    <xf numFmtId="0" fontId="1" fillId="3" borderId="0" xfId="0" applyFont="1" applyFill="1" applyBorder="1" applyAlignment="1">
      <alignment horizontal="center" vertical="top"/>
    </xf>
    <xf numFmtId="49" fontId="4" fillId="3" borderId="0" xfId="0" applyNumberFormat="1" applyFont="1" applyFill="1" applyBorder="1" applyAlignment="1">
      <alignment vertical="top"/>
    </xf>
    <xf numFmtId="0" fontId="3" fillId="3" borderId="0" xfId="0" applyFont="1" applyFill="1" applyBorder="1" applyAlignment="1">
      <alignment vertical="top"/>
    </xf>
    <xf numFmtId="49" fontId="1" fillId="3" borderId="0" xfId="0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center" vertical="top"/>
    </xf>
    <xf numFmtId="0" fontId="1" fillId="3" borderId="0" xfId="0" applyFont="1" applyFill="1" applyBorder="1" applyAlignment="1">
      <alignment vertical="top"/>
    </xf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3" fillId="7" borderId="0" xfId="0" applyFont="1" applyFill="1" applyBorder="1" applyAlignment="1">
      <alignment horizontal="center" vertical="top"/>
    </xf>
    <xf numFmtId="0" fontId="5" fillId="6" borderId="0" xfId="0" applyFont="1" applyFill="1" applyAlignment="1">
      <alignment horizontal="center"/>
    </xf>
    <xf numFmtId="0" fontId="3" fillId="6" borderId="0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right" vertical="top"/>
    </xf>
    <xf numFmtId="0" fontId="1" fillId="6" borderId="0" xfId="0" applyNumberFormat="1" applyFont="1" applyFill="1" applyBorder="1" applyAlignment="1">
      <alignment vertical="top"/>
    </xf>
    <xf numFmtId="0" fontId="3" fillId="6" borderId="0" xfId="0" applyNumberFormat="1" applyFont="1" applyFill="1" applyBorder="1" applyAlignment="1">
      <alignment horizontal="center" vertical="top"/>
    </xf>
    <xf numFmtId="0" fontId="3" fillId="6" borderId="0" xfId="0" applyNumberFormat="1" applyFont="1" applyFill="1" applyBorder="1" applyAlignment="1">
      <alignment vertical="top"/>
    </xf>
    <xf numFmtId="49" fontId="2" fillId="9" borderId="0" xfId="0" applyNumberFormat="1" applyFont="1" applyFill="1" applyBorder="1" applyAlignment="1">
      <alignment vertical="top"/>
    </xf>
    <xf numFmtId="0" fontId="1" fillId="9" borderId="0" xfId="0" applyFont="1" applyFill="1" applyBorder="1"/>
    <xf numFmtId="49" fontId="2" fillId="9" borderId="2" xfId="0" applyNumberFormat="1" applyFont="1" applyFill="1" applyBorder="1" applyAlignment="1">
      <alignment vertical="top"/>
    </xf>
    <xf numFmtId="0" fontId="9" fillId="10" borderId="0" xfId="0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0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List" dx="22" fmlaLink="Data!$B$3" fmlaRange="$A$8:$A$9" noThreeD="1" sel="2" val="0"/>
</file>

<file path=xl/ctrlProps/ctrlProp2.xml><?xml version="1.0" encoding="utf-8"?>
<formControlPr xmlns="http://schemas.microsoft.com/office/spreadsheetml/2009/9/main" objectType="List" dx="22" fmlaLink="Data!$B$4" fmlaRange="$A$12:$A$15" noThreeD="1" sel="4" val="0"/>
</file>

<file path=xl/ctrlProps/ctrlProp3.xml><?xml version="1.0" encoding="utf-8"?>
<formControlPr xmlns="http://schemas.microsoft.com/office/spreadsheetml/2009/9/main" objectType="List" dx="22" fmlaLink="Data!$B$5" fmlaRange="$A$18:$A$19" noThreeD="1" sel="2" val="0"/>
</file>

<file path=xl/ctrlProps/ctrlProp4.xml><?xml version="1.0" encoding="utf-8"?>
<formControlPr xmlns="http://schemas.microsoft.com/office/spreadsheetml/2009/9/main" objectType="List" dx="22" fmlaLink="Data!$B$6" fmlaRange="$A$22:$A$25" noThreeD="1" sel="3" val="0"/>
</file>

<file path=xl/ctrlProps/ctrlProp5.xml><?xml version="1.0" encoding="utf-8"?>
<formControlPr xmlns="http://schemas.microsoft.com/office/spreadsheetml/2009/9/main" objectType="List" dx="22" fmlaLink="Data!$B$7" fmlaRange="$A$28:$A$32" noThreeD="1" sel="5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</xdr:row>
          <xdr:rowOff>0</xdr:rowOff>
        </xdr:from>
        <xdr:to>
          <xdr:col>2</xdr:col>
          <xdr:colOff>247650</xdr:colOff>
          <xdr:row>9</xdr:row>
          <xdr:rowOff>0</xdr:rowOff>
        </xdr:to>
        <xdr:sp macro="" textlink="">
          <xdr:nvSpPr>
            <xdr:cNvPr id="1025" name="List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11</xdr:row>
          <xdr:rowOff>9525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1026" name="List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17</xdr:row>
          <xdr:rowOff>0</xdr:rowOff>
        </xdr:from>
        <xdr:to>
          <xdr:col>5</xdr:col>
          <xdr:colOff>0</xdr:colOff>
          <xdr:row>19</xdr:row>
          <xdr:rowOff>9525</xdr:rowOff>
        </xdr:to>
        <xdr:sp macro="" textlink="">
          <xdr:nvSpPr>
            <xdr:cNvPr id="1027" name="List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21</xdr:row>
          <xdr:rowOff>0</xdr:rowOff>
        </xdr:from>
        <xdr:to>
          <xdr:col>6</xdr:col>
          <xdr:colOff>0</xdr:colOff>
          <xdr:row>25</xdr:row>
          <xdr:rowOff>0</xdr:rowOff>
        </xdr:to>
        <xdr:sp macro="" textlink="">
          <xdr:nvSpPr>
            <xdr:cNvPr id="1028" name="List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27</xdr:row>
          <xdr:rowOff>0</xdr:rowOff>
        </xdr:from>
        <xdr:to>
          <xdr:col>7</xdr:col>
          <xdr:colOff>0</xdr:colOff>
          <xdr:row>31</xdr:row>
          <xdr:rowOff>123825</xdr:rowOff>
        </xdr:to>
        <xdr:sp macro="" textlink="">
          <xdr:nvSpPr>
            <xdr:cNvPr id="1029" name="List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4"/>
  <sheetViews>
    <sheetView tabSelected="1" zoomScaleNormal="100" zoomScaleSheetLayoutView="100" workbookViewId="0">
      <selection activeCell="A3" sqref="A3"/>
    </sheetView>
  </sheetViews>
  <sheetFormatPr defaultColWidth="0" defaultRowHeight="11.25" zeroHeight="1"/>
  <cols>
    <col min="1" max="1" width="45.7109375" style="1" customWidth="1"/>
    <col min="2" max="9" width="3.7109375" style="1" customWidth="1"/>
    <col min="10" max="16384" width="9.140625" style="1" hidden="1"/>
  </cols>
  <sheetData>
    <row r="1" spans="1:9" ht="14.1" customHeight="1">
      <c r="A1" s="27" t="s">
        <v>0</v>
      </c>
      <c r="B1" s="11"/>
      <c r="C1" s="11"/>
      <c r="D1" s="11"/>
      <c r="E1" s="11"/>
      <c r="F1" s="11"/>
      <c r="G1" s="11"/>
      <c r="H1" s="11"/>
      <c r="I1" s="11"/>
    </row>
    <row r="2" spans="1:9" ht="11.1" customHeight="1" thickBot="1">
      <c r="A2" s="11"/>
      <c r="B2" s="14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14">
        <v>7</v>
      </c>
      <c r="I2" s="14">
        <v>8</v>
      </c>
    </row>
    <row r="3" spans="1:9" ht="11.1" customHeight="1" thickBot="1">
      <c r="A3" s="16" t="s">
        <v>5</v>
      </c>
      <c r="B3" s="25">
        <v>1</v>
      </c>
      <c r="C3" s="25">
        <v>0</v>
      </c>
      <c r="D3" s="24" t="str">
        <f>Data!C3</f>
        <v>1</v>
      </c>
      <c r="E3" s="24" t="str">
        <f>Data!C4</f>
        <v>3</v>
      </c>
      <c r="F3" s="24" t="str">
        <f>Data!C5</f>
        <v>1</v>
      </c>
      <c r="G3" s="24" t="str">
        <f>Data!Q6</f>
        <v>?</v>
      </c>
      <c r="H3" s="24" t="str">
        <f>Data!Q7</f>
        <v>6</v>
      </c>
      <c r="I3" s="25">
        <v>1</v>
      </c>
    </row>
    <row r="4" spans="1:9" ht="11.1" customHeight="1">
      <c r="A4" s="20"/>
      <c r="B4" s="21"/>
      <c r="C4" s="20"/>
      <c r="D4" s="3"/>
      <c r="E4" s="10"/>
      <c r="F4" s="12"/>
      <c r="G4" s="10"/>
      <c r="H4" s="13"/>
      <c r="I4" s="11"/>
    </row>
    <row r="5" spans="1:9" ht="11.1" customHeight="1">
      <c r="A5" s="22" t="s">
        <v>4</v>
      </c>
      <c r="B5" s="22"/>
      <c r="C5" s="22"/>
      <c r="D5" s="3"/>
      <c r="E5" s="10"/>
      <c r="F5" s="12"/>
      <c r="G5" s="10"/>
      <c r="H5" s="13"/>
      <c r="I5" s="11"/>
    </row>
    <row r="6" spans="1:9" ht="11.1" customHeight="1">
      <c r="A6" s="7"/>
      <c r="B6" s="8"/>
      <c r="C6" s="2"/>
      <c r="D6" s="3"/>
      <c r="E6" s="10"/>
      <c r="F6" s="12"/>
      <c r="G6" s="10"/>
      <c r="H6" s="13"/>
      <c r="I6" s="11"/>
    </row>
    <row r="7" spans="1:9" ht="11.1" customHeight="1">
      <c r="A7" s="5" t="s">
        <v>2</v>
      </c>
      <c r="B7" s="8"/>
      <c r="C7" s="2"/>
      <c r="D7" s="3"/>
      <c r="E7" s="10"/>
      <c r="F7" s="12"/>
      <c r="G7" s="10"/>
      <c r="H7" s="13"/>
      <c r="I7" s="11"/>
    </row>
    <row r="8" spans="1:9" ht="11.1" customHeight="1">
      <c r="A8" s="17" t="s">
        <v>6</v>
      </c>
      <c r="B8" s="18"/>
      <c r="C8" s="18"/>
      <c r="D8" s="18">
        <v>0</v>
      </c>
      <c r="E8" s="10"/>
      <c r="F8" s="12"/>
      <c r="G8" s="10"/>
      <c r="H8" s="13"/>
      <c r="I8" s="11"/>
    </row>
    <row r="9" spans="1:9" ht="11.1" customHeight="1">
      <c r="A9" s="17" t="s">
        <v>3</v>
      </c>
      <c r="B9" s="18"/>
      <c r="C9" s="18"/>
      <c r="D9" s="18">
        <v>1</v>
      </c>
      <c r="E9" s="10"/>
      <c r="F9" s="12"/>
      <c r="G9" s="10"/>
      <c r="H9" s="13"/>
      <c r="I9" s="11"/>
    </row>
    <row r="10" spans="1:9" ht="11.1" customHeight="1">
      <c r="A10" s="7"/>
      <c r="B10" s="8"/>
      <c r="C10" s="8"/>
      <c r="D10" s="8"/>
      <c r="E10" s="10"/>
      <c r="F10" s="12"/>
      <c r="G10" s="10"/>
      <c r="H10" s="13"/>
      <c r="I10" s="11"/>
    </row>
    <row r="11" spans="1:9" ht="11.1" customHeight="1">
      <c r="A11" s="5" t="s">
        <v>7</v>
      </c>
      <c r="B11" s="8"/>
      <c r="C11" s="8"/>
      <c r="D11" s="8"/>
      <c r="E11" s="10"/>
      <c r="F11" s="12"/>
      <c r="G11" s="10"/>
      <c r="H11" s="13"/>
      <c r="I11" s="11"/>
    </row>
    <row r="12" spans="1:9" ht="11.1" customHeight="1">
      <c r="A12" s="17" t="s">
        <v>8</v>
      </c>
      <c r="B12" s="18"/>
      <c r="C12" s="18"/>
      <c r="D12" s="18"/>
      <c r="E12" s="18">
        <v>1</v>
      </c>
      <c r="F12" s="12"/>
      <c r="G12" s="10"/>
      <c r="H12" s="13"/>
      <c r="I12" s="11"/>
    </row>
    <row r="13" spans="1:9" ht="11.1" customHeight="1">
      <c r="A13" s="17" t="s">
        <v>9</v>
      </c>
      <c r="B13" s="18"/>
      <c r="C13" s="18"/>
      <c r="D13" s="18"/>
      <c r="E13" s="18">
        <v>2</v>
      </c>
      <c r="F13" s="12"/>
      <c r="G13" s="10"/>
      <c r="H13" s="13"/>
      <c r="I13" s="11"/>
    </row>
    <row r="14" spans="1:9" ht="11.1" customHeight="1">
      <c r="A14" s="17" t="s">
        <v>10</v>
      </c>
      <c r="B14" s="18"/>
      <c r="C14" s="18"/>
      <c r="D14" s="18"/>
      <c r="E14" s="18">
        <v>3</v>
      </c>
      <c r="F14" s="12"/>
      <c r="G14" s="10"/>
      <c r="H14" s="13"/>
      <c r="I14" s="11"/>
    </row>
    <row r="15" spans="1:9" ht="11.1" customHeight="1">
      <c r="A15" s="17" t="s">
        <v>11</v>
      </c>
      <c r="B15" s="18"/>
      <c r="C15" s="18"/>
      <c r="D15" s="18"/>
      <c r="E15" s="18">
        <v>3</v>
      </c>
      <c r="F15" s="12"/>
      <c r="G15" s="10"/>
      <c r="H15" s="13"/>
      <c r="I15" s="11"/>
    </row>
    <row r="16" spans="1:9" ht="11.1" customHeight="1">
      <c r="A16" s="7"/>
      <c r="B16" s="6"/>
      <c r="C16" s="6"/>
      <c r="E16" s="11"/>
      <c r="F16" s="12"/>
      <c r="G16" s="10"/>
      <c r="H16" s="13"/>
      <c r="I16" s="11"/>
    </row>
    <row r="17" spans="1:9" ht="11.1" customHeight="1">
      <c r="A17" s="5" t="s">
        <v>1</v>
      </c>
      <c r="B17" s="6"/>
      <c r="C17" s="8"/>
      <c r="D17" s="8"/>
      <c r="E17" s="11"/>
      <c r="F17" s="12"/>
      <c r="G17" s="10"/>
      <c r="H17" s="13"/>
      <c r="I17" s="11"/>
    </row>
    <row r="18" spans="1:9" ht="11.1" customHeight="1">
      <c r="A18" s="17" t="s">
        <v>12</v>
      </c>
      <c r="B18" s="19"/>
      <c r="C18" s="18"/>
      <c r="D18" s="18"/>
      <c r="E18" s="18"/>
      <c r="F18" s="18">
        <v>0</v>
      </c>
      <c r="G18" s="10"/>
      <c r="H18" s="12"/>
      <c r="I18" s="11"/>
    </row>
    <row r="19" spans="1:9" ht="11.1" customHeight="1">
      <c r="A19" s="17" t="s">
        <v>13</v>
      </c>
      <c r="B19" s="19"/>
      <c r="C19" s="18"/>
      <c r="D19" s="18"/>
      <c r="E19" s="18"/>
      <c r="F19" s="18">
        <v>1</v>
      </c>
      <c r="G19" s="10"/>
      <c r="H19" s="12"/>
      <c r="I19" s="11"/>
    </row>
    <row r="20" spans="1:9" ht="11.1" customHeight="1">
      <c r="A20" s="7"/>
      <c r="B20" s="9"/>
      <c r="C20" s="4"/>
      <c r="D20" s="4"/>
      <c r="E20" s="4"/>
      <c r="F20" s="4"/>
      <c r="G20" s="10"/>
      <c r="H20" s="12"/>
      <c r="I20" s="11"/>
    </row>
    <row r="21" spans="1:9" ht="11.1" customHeight="1">
      <c r="A21" s="5" t="s">
        <v>19</v>
      </c>
      <c r="B21" s="8"/>
      <c r="C21" s="8"/>
      <c r="D21" s="8"/>
      <c r="E21" s="8"/>
      <c r="F21" s="8"/>
      <c r="G21" s="10"/>
      <c r="H21" s="12"/>
      <c r="I21" s="11"/>
    </row>
    <row r="22" spans="1:9" ht="11.1" customHeight="1">
      <c r="A22" s="17" t="str">
        <f>Data!D6</f>
        <v/>
      </c>
      <c r="B22" s="18"/>
      <c r="C22" s="18"/>
      <c r="D22" s="18"/>
      <c r="E22" s="18"/>
      <c r="F22" s="18"/>
      <c r="G22" s="18">
        <v>0</v>
      </c>
      <c r="H22" s="12"/>
      <c r="I22" s="11"/>
    </row>
    <row r="23" spans="1:9" ht="11.1" customHeight="1">
      <c r="A23" s="17" t="str">
        <f>Data!E6</f>
        <v/>
      </c>
      <c r="B23" s="18"/>
      <c r="C23" s="18"/>
      <c r="D23" s="18"/>
      <c r="E23" s="18"/>
      <c r="F23" s="18"/>
      <c r="G23" s="18">
        <v>1</v>
      </c>
      <c r="H23" s="12"/>
      <c r="I23" s="11"/>
    </row>
    <row r="24" spans="1:9" ht="11.1" customHeight="1">
      <c r="A24" s="17" t="str">
        <f>Data!F6</f>
        <v/>
      </c>
      <c r="B24" s="18"/>
      <c r="C24" s="18"/>
      <c r="D24" s="18"/>
      <c r="E24" s="18"/>
      <c r="F24" s="18"/>
      <c r="G24" s="18">
        <v>2</v>
      </c>
      <c r="H24" s="12"/>
      <c r="I24" s="11"/>
    </row>
    <row r="25" spans="1:9" ht="11.1" customHeight="1">
      <c r="A25" s="17" t="str">
        <f>Data!G6</f>
        <v>Uon = 230 Vac</v>
      </c>
      <c r="B25" s="18"/>
      <c r="C25" s="18"/>
      <c r="D25" s="18"/>
      <c r="E25" s="18"/>
      <c r="F25" s="18"/>
      <c r="G25" s="18">
        <v>6</v>
      </c>
      <c r="H25" s="12"/>
      <c r="I25" s="11"/>
    </row>
    <row r="26" spans="1:9" ht="11.1" customHeight="1">
      <c r="B26" s="11"/>
      <c r="C26" s="11"/>
      <c r="D26" s="11"/>
      <c r="E26" s="11"/>
      <c r="F26" s="11"/>
      <c r="G26" s="11"/>
      <c r="H26" s="12"/>
      <c r="I26" s="11"/>
    </row>
    <row r="27" spans="1:9" ht="11.1" customHeight="1">
      <c r="A27" s="5" t="s">
        <v>14</v>
      </c>
      <c r="B27" s="15"/>
      <c r="C27" s="15"/>
      <c r="D27" s="15"/>
      <c r="E27" s="15"/>
      <c r="F27" s="11"/>
      <c r="G27" s="11"/>
      <c r="H27" s="12"/>
      <c r="I27" s="11"/>
    </row>
    <row r="28" spans="1:9" ht="11.1" customHeight="1">
      <c r="A28" s="17" t="s">
        <v>15</v>
      </c>
      <c r="B28" s="18"/>
      <c r="C28" s="18"/>
      <c r="D28" s="18"/>
      <c r="E28" s="18"/>
      <c r="F28" s="18"/>
      <c r="G28" s="18"/>
      <c r="H28" s="18">
        <v>1</v>
      </c>
      <c r="I28" s="11"/>
    </row>
    <row r="29" spans="1:9" ht="11.1" customHeight="1">
      <c r="A29" s="17" t="s">
        <v>16</v>
      </c>
      <c r="B29" s="18"/>
      <c r="C29" s="18"/>
      <c r="D29" s="18"/>
      <c r="E29" s="18"/>
      <c r="F29" s="18"/>
      <c r="G29" s="18"/>
      <c r="H29" s="18">
        <v>2</v>
      </c>
      <c r="I29" s="11"/>
    </row>
    <row r="30" spans="1:9" ht="11.1" customHeight="1">
      <c r="A30" s="17" t="str">
        <f>Data!D7</f>
        <v/>
      </c>
      <c r="B30" s="18"/>
      <c r="C30" s="18"/>
      <c r="D30" s="18"/>
      <c r="E30" s="18"/>
      <c r="F30" s="18"/>
      <c r="G30" s="18"/>
      <c r="H30" s="18">
        <v>4</v>
      </c>
      <c r="I30" s="11"/>
    </row>
    <row r="31" spans="1:9" ht="11.1" customHeight="1">
      <c r="A31" s="17" t="str">
        <f>Data!E7</f>
        <v/>
      </c>
      <c r="B31" s="18"/>
      <c r="C31" s="18"/>
      <c r="D31" s="18"/>
      <c r="E31" s="18"/>
      <c r="F31" s="18"/>
      <c r="G31" s="18"/>
      <c r="H31" s="18">
        <v>5</v>
      </c>
      <c r="I31" s="11"/>
    </row>
    <row r="32" spans="1:9" ht="11.1" customHeight="1">
      <c r="A32" s="17" t="s">
        <v>17</v>
      </c>
      <c r="B32" s="18"/>
      <c r="C32" s="18"/>
      <c r="D32" s="18"/>
      <c r="E32" s="18"/>
      <c r="F32" s="18"/>
      <c r="G32" s="18"/>
      <c r="H32" s="18">
        <v>6</v>
      </c>
      <c r="I32" s="11"/>
    </row>
    <row r="33" spans="1:9" ht="11.1" customHeight="1">
      <c r="A33" s="11"/>
      <c r="B33" s="11"/>
      <c r="C33" s="11"/>
      <c r="D33" s="11"/>
      <c r="E33" s="11"/>
      <c r="F33" s="11"/>
      <c r="G33" s="11"/>
      <c r="H33" s="11"/>
      <c r="I33" s="11"/>
    </row>
    <row r="34" spans="1:9" hidden="1">
      <c r="A34" s="11"/>
      <c r="B34" s="11"/>
      <c r="C34" s="11"/>
      <c r="D34" s="11"/>
      <c r="E34" s="11"/>
      <c r="F34" s="11"/>
      <c r="G34" s="11"/>
      <c r="H34" s="11"/>
      <c r="I34" s="11"/>
    </row>
  </sheetData>
  <sheetProtection algorithmName="SHA-512" hashValue="Hkoq4u+bLlV0YGwp/JpqOD0JGz8NDHGCN/4JLKzvDbkCfPtgN4p1UQpWwUvGNoLk6Pyv5m7ZoeGA+TaeArkudg==" saltValue="w/SrmG9CrSmLnTziXgC0GQ==" spinCount="100000" sheet="1" objects="1" scenarios="1" formatCells="0"/>
  <phoneticPr fontId="1" type="noConversion"/>
  <pageMargins left="0.75" right="0.48" top="0.49" bottom="0.5" header="0.5" footer="0.5"/>
  <pageSetup paperSize="9" scale="7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7</xdr:row>
                    <xdr:rowOff>0</xdr:rowOff>
                  </from>
                  <to>
                    <xdr:col>2</xdr:col>
                    <xdr:colOff>247650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List Box 2">
              <controlPr defaultSize="0" autoLine="0" autoPict="0">
                <anchor moveWithCells="1">
                  <from>
                    <xdr:col>0</xdr:col>
                    <xdr:colOff>9525</xdr:colOff>
                    <xdr:row>11</xdr:row>
                    <xdr:rowOff>9525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List Box 3">
              <controlPr defaultSize="0" autoLine="0" autoPict="0">
                <anchor moveWithCells="1">
                  <from>
                    <xdr:col>0</xdr:col>
                    <xdr:colOff>9525</xdr:colOff>
                    <xdr:row>17</xdr:row>
                    <xdr:rowOff>0</xdr:rowOff>
                  </from>
                  <to>
                    <xdr:col>5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List Box 4">
              <controlPr defaultSize="0" autoLine="0" autoPict="0">
                <anchor moveWithCells="1">
                  <from>
                    <xdr:col>0</xdr:col>
                    <xdr:colOff>9525</xdr:colOff>
                    <xdr:row>21</xdr:row>
                    <xdr:rowOff>0</xdr:rowOff>
                  </from>
                  <to>
                    <xdr:col>6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List Box 5">
              <controlPr defaultSize="0" autoLine="0" autoPict="0">
                <anchor moveWithCells="1">
                  <from>
                    <xdr:col>0</xdr:col>
                    <xdr:colOff>9525</xdr:colOff>
                    <xdr:row>27</xdr:row>
                    <xdr:rowOff>0</xdr:rowOff>
                  </from>
                  <to>
                    <xdr:col>7</xdr:col>
                    <xdr:colOff>0</xdr:colOff>
                    <xdr:row>31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webPublishItems count="2">
    <webPublishItem id="1348" divId="cortec_1348" sourceType="sheet" destinationFile="D:\_robocze\P139 - nowy moduł\cortec.htm"/>
    <webPublishItem id="21580" divId="cortec_21580" sourceType="range" sourceRef="A3:I20" destinationFile="D:\_robocze\P139 - nowy moduł\cortec1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7"/>
  <sheetViews>
    <sheetView workbookViewId="0">
      <selection activeCell="O8" sqref="O8"/>
    </sheetView>
  </sheetViews>
  <sheetFormatPr defaultRowHeight="12.75"/>
  <cols>
    <col min="1" max="1" width="27.140625" customWidth="1"/>
  </cols>
  <sheetData>
    <row r="3" spans="1:17" ht="12" customHeight="1">
      <c r="A3" s="23" t="s">
        <v>2</v>
      </c>
      <c r="B3">
        <v>2</v>
      </c>
      <c r="C3" t="str">
        <f>IF(B3=1,"0",IF(B3=2,"1"))</f>
        <v>1</v>
      </c>
    </row>
    <row r="4" spans="1:17" ht="12" customHeight="1">
      <c r="A4" s="23" t="s">
        <v>7</v>
      </c>
      <c r="B4">
        <v>4</v>
      </c>
      <c r="C4" t="str">
        <f>IF(B4=1,"1",IF(B4=2,"2",IF(B4=3,"3",IF(B4=4,"3"))))</f>
        <v>3</v>
      </c>
    </row>
    <row r="5" spans="1:17" ht="12" customHeight="1">
      <c r="A5" s="23" t="s">
        <v>1</v>
      </c>
      <c r="B5">
        <v>2</v>
      </c>
      <c r="C5" t="str">
        <f>IF(B5=1,"0",IF(B5=2,"1"))</f>
        <v>1</v>
      </c>
    </row>
    <row r="6" spans="1:17" ht="12" customHeight="1">
      <c r="A6" s="23" t="s">
        <v>18</v>
      </c>
      <c r="B6">
        <v>3</v>
      </c>
      <c r="C6" t="str">
        <f>IF(B6=1,"0",IF(B6=2,"1",IF(B6=3,"2",IF(B6=4,"6"))))</f>
        <v>2</v>
      </c>
      <c r="D6" t="str">
        <f>IF(OR(B4=1,B4=4),"",IF(OR(B4=2,B4=3),"Ion = 1A"))</f>
        <v/>
      </c>
      <c r="E6" t="str">
        <f>IF(OR(B4=1,B4=4),"",IF(OR(B4=2,B4=3),"Ion = 5A"))</f>
        <v/>
      </c>
      <c r="F6" t="str">
        <f>IF(B4=1,"Brak","")</f>
        <v/>
      </c>
      <c r="G6" t="str">
        <f>IF(B4=4,"Uon = 230 Vac","")</f>
        <v>Uon = 230 Vac</v>
      </c>
      <c r="O6" s="26">
        <f>IF(OR(AND(cortec!A22="",B6=1),AND(cortec!A23="",B6=2),AND(cortec!A24="",B6=3),AND(cortec!A25="",B6=4)),0,1)</f>
        <v>0</v>
      </c>
      <c r="P6" s="26"/>
      <c r="Q6" s="26" t="str">
        <f>IF(O6=0,"?",C6)</f>
        <v>?</v>
      </c>
    </row>
    <row r="7" spans="1:17" ht="12" customHeight="1">
      <c r="A7" s="23" t="s">
        <v>14</v>
      </c>
      <c r="B7">
        <v>5</v>
      </c>
      <c r="C7" t="str">
        <f>IF(B7=1,"1",IF(B7=2,"2",IF(B7=3,"4",IF(B7=4,"5",IF(B7=5,"6")))))</f>
        <v>6</v>
      </c>
      <c r="D7" t="str">
        <f>IF(B3=2,"","10 - 40 A")</f>
        <v/>
      </c>
      <c r="E7" t="str">
        <f>IF(B3=2,"","20 - 80 A")</f>
        <v/>
      </c>
      <c r="O7" s="26">
        <f>IF(OR(AND(cortec!A30="",B7=3),AND(cortec!A31="",B7=4)),0,1)</f>
        <v>1</v>
      </c>
      <c r="P7" s="26"/>
      <c r="Q7" s="26" t="str">
        <f>IF(O7=0,"?",C7)</f>
        <v>6</v>
      </c>
    </row>
  </sheetData>
  <pageMargins left="0.7" right="0.7" top="0.75" bottom="0.75" header="0.3" footer="0.3"/>
  <ignoredErrors>
    <ignoredError sqref="C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cortec</vt:lpstr>
      <vt:lpstr>Data</vt:lpstr>
    </vt:vector>
  </TitlesOfParts>
  <Company>Schneider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SESA165002</dc:creator>
  <cp:lastModifiedBy>KAROLINA HRYNIEWICKA</cp:lastModifiedBy>
  <cp:lastPrinted>2012-08-14T11:38:22Z</cp:lastPrinted>
  <dcterms:created xsi:type="dcterms:W3CDTF">2012-08-08T11:11:17Z</dcterms:created>
  <dcterms:modified xsi:type="dcterms:W3CDTF">2018-09-05T11:53:09Z</dcterms:modified>
</cp:coreProperties>
</file>