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/>
  <mc:AlternateContent xmlns:mc="http://schemas.openxmlformats.org/markup-compatibility/2006">
    <mc:Choice Requires="x15">
      <x15ac:absPath xmlns:x15ac="http://schemas.microsoft.com/office/spreadsheetml/2010/11/ac" url="C:\RAVI RAJAMONI\Case attachments\"/>
    </mc:Choice>
  </mc:AlternateContent>
  <bookViews>
    <workbookView xWindow="0" yWindow="0" windowWidth="28800" windowHeight="12330"/>
  </bookViews>
  <sheets>
    <sheet name="Feuil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" i="1" l="1"/>
  <c r="M8" i="1" s="1"/>
  <c r="I4" i="1"/>
  <c r="N4" i="1" s="1"/>
  <c r="P4" i="1" s="1"/>
  <c r="M4" i="1" l="1"/>
  <c r="N6" i="1"/>
  <c r="P6" i="1" s="1"/>
  <c r="M6" i="1"/>
  <c r="N8" i="1"/>
  <c r="P8" i="1" s="1"/>
</calcChain>
</file>

<file path=xl/sharedStrings.xml><?xml version="1.0" encoding="utf-8"?>
<sst xmlns="http://schemas.openxmlformats.org/spreadsheetml/2006/main" count="29" uniqueCount="22">
  <si>
    <t>Motor</t>
  </si>
  <si>
    <t>WEG IE2</t>
  </si>
  <si>
    <t>V</t>
  </si>
  <si>
    <t>star</t>
  </si>
  <si>
    <t>Hz</t>
  </si>
  <si>
    <t>Frequency</t>
  </si>
  <si>
    <t>A</t>
  </si>
  <si>
    <t>speed</t>
  </si>
  <si>
    <t>rpm</t>
  </si>
  <si>
    <t>PF</t>
  </si>
  <si>
    <t>Nominal power (mec.)</t>
  </si>
  <si>
    <t>kW</t>
  </si>
  <si>
    <t>Nominal power (elec.)</t>
  </si>
  <si>
    <t>N.m</t>
  </si>
  <si>
    <t>120% Tn</t>
  </si>
  <si>
    <t>Nominal Torque (Tn)</t>
  </si>
  <si>
    <t>150% Tn</t>
  </si>
  <si>
    <t>200% Tn</t>
  </si>
  <si>
    <t>Overtorque</t>
  </si>
  <si>
    <t xml:space="preserve">Overload </t>
  </si>
  <si>
    <t>Overcurrent</t>
  </si>
  <si>
    <t>Nominal current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</si>
</sst>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3" borderId="0" xfId="0" applyFill="1"/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0" fillId="3" borderId="0" xfId="0" applyFill="1" applyBorder="1"/>
    <xf numFmtId="0" fontId="0" fillId="3" borderId="5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2" fillId="2" borderId="6" xfId="0" applyFont="1" applyFill="1" applyBorder="1"/>
    <xf numFmtId="0" fontId="2" fillId="2" borderId="7" xfId="0" applyFont="1" applyFill="1" applyBorder="1"/>
    <xf numFmtId="0" fontId="2" fillId="2" borderId="8" xfId="0" applyFont="1" applyFill="1" applyBorder="1"/>
    <xf numFmtId="2" fontId="2" fillId="2" borderId="7" xfId="0" applyNumberFormat="1" applyFont="1" applyFill="1" applyBorder="1"/>
    <xf numFmtId="0" fontId="0" fillId="4" borderId="4" xfId="0" applyFill="1" applyBorder="1"/>
    <xf numFmtId="0" fontId="0" fillId="4" borderId="0" xfId="0" applyFill="1" applyBorder="1"/>
    <xf numFmtId="0" fontId="0" fillId="4" borderId="5" xfId="0" applyFill="1" applyBorder="1"/>
    <xf numFmtId="0" fontId="0" fillId="5" borderId="4" xfId="0" applyFill="1" applyBorder="1"/>
    <xf numFmtId="9" fontId="0" fillId="5" borderId="0" xfId="0" applyNumberFormat="1" applyFill="1" applyBorder="1"/>
    <xf numFmtId="0" fontId="0" fillId="5" borderId="0" xfId="0" applyFill="1" applyBorder="1"/>
    <xf numFmtId="0" fontId="0" fillId="5" borderId="5" xfId="0" applyFill="1" applyBorder="1"/>
    <xf numFmtId="0" fontId="0" fillId="7" borderId="4" xfId="0" applyFill="1" applyBorder="1"/>
    <xf numFmtId="0" fontId="0" fillId="7" borderId="0" xfId="0" applyFill="1" applyBorder="1"/>
    <xf numFmtId="0" fontId="0" fillId="7" borderId="5" xfId="0" applyFill="1" applyBorder="1"/>
    <xf numFmtId="0" fontId="0" fillId="8" borderId="4" xfId="0" applyFill="1" applyBorder="1"/>
    <xf numFmtId="9" fontId="0" fillId="8" borderId="0" xfId="0" applyNumberFormat="1" applyFill="1" applyBorder="1"/>
    <xf numFmtId="0" fontId="0" fillId="8" borderId="0" xfId="0" applyFill="1" applyBorder="1"/>
    <xf numFmtId="0" fontId="0" fillId="8" borderId="5" xfId="0" applyFill="1" applyBorder="1"/>
    <xf numFmtId="0" fontId="0" fillId="9" borderId="6" xfId="0" applyFill="1" applyBorder="1"/>
    <xf numFmtId="0" fontId="0" fillId="9" borderId="7" xfId="0" applyFill="1" applyBorder="1"/>
    <xf numFmtId="0" fontId="0" fillId="9" borderId="8" xfId="0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3" borderId="11" xfId="0" applyFont="1" applyFill="1" applyBorder="1"/>
    <xf numFmtId="0" fontId="1" fillId="6" borderId="4" xfId="0" applyFont="1" applyFill="1" applyBorder="1"/>
    <xf numFmtId="9" fontId="1" fillId="6" borderId="0" xfId="0" applyNumberFormat="1" applyFont="1" applyFill="1" applyBorder="1"/>
    <xf numFmtId="0" fontId="1" fillId="6" borderId="0" xfId="0" applyFont="1" applyFill="1" applyBorder="1"/>
    <xf numFmtId="0" fontId="1" fillId="6" borderId="5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10</xdr:row>
      <xdr:rowOff>0</xdr:rowOff>
    </xdr:from>
    <xdr:to>
      <xdr:col>12</xdr:col>
      <xdr:colOff>284623</xdr:colOff>
      <xdr:row>22</xdr:row>
      <xdr:rowOff>75905</xdr:rowOff>
    </xdr:to>
    <xdr:pic>
      <xdr:nvPicPr>
        <xdr:cNvPr id="48" name="Image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0" y="1952625"/>
          <a:ext cx="9019048" cy="2361905"/>
        </a:xfrm>
        <a:prstGeom prst="rect">
          <a:avLst/>
        </a:prstGeom>
      </xdr:spPr>
    </xdr:pic>
    <xdr:clientData/>
  </xdr:twoCellAnchor>
  <xdr:twoCellAnchor editAs="oneCell">
    <xdr:from>
      <xdr:col>0</xdr:col>
      <xdr:colOff>247650</xdr:colOff>
      <xdr:row>22</xdr:row>
      <xdr:rowOff>76200</xdr:rowOff>
    </xdr:from>
    <xdr:to>
      <xdr:col>12</xdr:col>
      <xdr:colOff>313196</xdr:colOff>
      <xdr:row>31</xdr:row>
      <xdr:rowOff>123605</xdr:rowOff>
    </xdr:to>
    <xdr:pic>
      <xdr:nvPicPr>
        <xdr:cNvPr id="13" name="Imag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7650" y="4314825"/>
          <a:ext cx="9028571" cy="1761905"/>
        </a:xfrm>
        <a:prstGeom prst="rect">
          <a:avLst/>
        </a:prstGeom>
      </xdr:spPr>
    </xdr:pic>
    <xdr:clientData/>
  </xdr:twoCellAnchor>
  <xdr:twoCellAnchor>
    <xdr:from>
      <xdr:col>8</xdr:col>
      <xdr:colOff>876300</xdr:colOff>
      <xdr:row>3</xdr:row>
      <xdr:rowOff>66675</xdr:rowOff>
    </xdr:from>
    <xdr:to>
      <xdr:col>17</xdr:col>
      <xdr:colOff>57152</xdr:colOff>
      <xdr:row>25</xdr:row>
      <xdr:rowOff>57150</xdr:rowOff>
    </xdr:to>
    <xdr:cxnSp macro="">
      <xdr:nvCxnSpPr>
        <xdr:cNvPr id="6" name="Connecteur en angl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 rot="10800000" flipV="1">
          <a:off x="6534150" y="657225"/>
          <a:ext cx="5200652" cy="4210050"/>
        </a:xfrm>
        <a:prstGeom prst="bentConnector3">
          <a:avLst>
            <a:gd name="adj1" fmla="val -1831"/>
          </a:avLst>
        </a:prstGeom>
        <a:ln>
          <a:prstDash val="dash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885826</xdr:colOff>
      <xdr:row>5</xdr:row>
      <xdr:rowOff>123825</xdr:rowOff>
    </xdr:from>
    <xdr:to>
      <xdr:col>17</xdr:col>
      <xdr:colOff>95251</xdr:colOff>
      <xdr:row>28</xdr:row>
      <xdr:rowOff>142875</xdr:rowOff>
    </xdr:to>
    <xdr:cxnSp macro="">
      <xdr:nvCxnSpPr>
        <xdr:cNvPr id="15" name="Connecteur en angl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CxnSpPr/>
      </xdr:nvCxnSpPr>
      <xdr:spPr>
        <a:xfrm rot="10800000" flipV="1">
          <a:off x="6543676" y="1104900"/>
          <a:ext cx="5229225" cy="4419600"/>
        </a:xfrm>
        <a:prstGeom prst="bentConnector3">
          <a:avLst>
            <a:gd name="adj1" fmla="val -5373"/>
          </a:avLst>
        </a:prstGeom>
        <a:ln>
          <a:prstDash val="dash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133350</xdr:colOff>
      <xdr:row>0</xdr:row>
      <xdr:rowOff>161925</xdr:rowOff>
    </xdr:from>
    <xdr:to>
      <xdr:col>8</xdr:col>
      <xdr:colOff>0</xdr:colOff>
      <xdr:row>5</xdr:row>
      <xdr:rowOff>66674</xdr:rowOff>
    </xdr:to>
    <xdr:sp macro="" textlink="">
      <xdr:nvSpPr>
        <xdr:cNvPr id="19" name="Ellips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3638550" y="161925"/>
          <a:ext cx="1838325" cy="857249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0</xdr:col>
      <xdr:colOff>190500</xdr:colOff>
      <xdr:row>24</xdr:row>
      <xdr:rowOff>114299</xdr:rowOff>
    </xdr:from>
    <xdr:to>
      <xdr:col>1</xdr:col>
      <xdr:colOff>819151</xdr:colOff>
      <xdr:row>26</xdr:row>
      <xdr:rowOff>19050</xdr:rowOff>
    </xdr:to>
    <xdr:sp macro="" textlink="">
      <xdr:nvSpPr>
        <xdr:cNvPr id="20" name="Ellips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190500" y="4733924"/>
          <a:ext cx="914401" cy="285751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4</xdr:col>
      <xdr:colOff>495300</xdr:colOff>
      <xdr:row>2</xdr:row>
      <xdr:rowOff>66675</xdr:rowOff>
    </xdr:from>
    <xdr:to>
      <xdr:col>6</xdr:col>
      <xdr:colOff>104775</xdr:colOff>
      <xdr:row>4</xdr:row>
      <xdr:rowOff>114300</xdr:rowOff>
    </xdr:to>
    <xdr:sp macro="" textlink="">
      <xdr:nvSpPr>
        <xdr:cNvPr id="21" name="Ellips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3238500" y="466725"/>
          <a:ext cx="742950" cy="43815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6</xdr:col>
      <xdr:colOff>1152526</xdr:colOff>
      <xdr:row>24</xdr:row>
      <xdr:rowOff>114300</xdr:rowOff>
    </xdr:from>
    <xdr:to>
      <xdr:col>6</xdr:col>
      <xdr:colOff>1447800</xdr:colOff>
      <xdr:row>26</xdr:row>
      <xdr:rowOff>19050</xdr:rowOff>
    </xdr:to>
    <xdr:sp macro="" textlink="">
      <xdr:nvSpPr>
        <xdr:cNvPr id="22" name="Ellips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5029201" y="4733925"/>
          <a:ext cx="295274" cy="28575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</xdr:col>
      <xdr:colOff>361951</xdr:colOff>
      <xdr:row>5</xdr:row>
      <xdr:rowOff>66674</xdr:rowOff>
    </xdr:from>
    <xdr:to>
      <xdr:col>6</xdr:col>
      <xdr:colOff>862013</xdr:colOff>
      <xdr:row>24</xdr:row>
      <xdr:rowOff>114299</xdr:rowOff>
    </xdr:to>
    <xdr:cxnSp macro="">
      <xdr:nvCxnSpPr>
        <xdr:cNvPr id="24" name="Connecteur droit avec flèch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CxnSpPr>
          <a:stCxn id="19" idx="4"/>
          <a:endCxn id="20" idx="0"/>
        </xdr:cNvCxnSpPr>
      </xdr:nvCxnSpPr>
      <xdr:spPr>
        <a:xfrm flipH="1">
          <a:off x="647701" y="1047749"/>
          <a:ext cx="4090987" cy="3686175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866775</xdr:colOff>
      <xdr:row>4</xdr:row>
      <xdr:rowOff>114300</xdr:rowOff>
    </xdr:from>
    <xdr:to>
      <xdr:col>6</xdr:col>
      <xdr:colOff>1195768</xdr:colOff>
      <xdr:row>24</xdr:row>
      <xdr:rowOff>156147</xdr:rowOff>
    </xdr:to>
    <xdr:cxnSp macro="">
      <xdr:nvCxnSpPr>
        <xdr:cNvPr id="26" name="Connecteur droit avec flèch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CxnSpPr>
          <a:stCxn id="21" idx="4"/>
          <a:endCxn id="22" idx="1"/>
        </xdr:cNvCxnSpPr>
      </xdr:nvCxnSpPr>
      <xdr:spPr>
        <a:xfrm>
          <a:off x="3609975" y="904875"/>
          <a:ext cx="1462468" cy="3870897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885826</xdr:colOff>
      <xdr:row>7</xdr:row>
      <xdr:rowOff>104774</xdr:rowOff>
    </xdr:from>
    <xdr:to>
      <xdr:col>17</xdr:col>
      <xdr:colOff>76203</xdr:colOff>
      <xdr:row>29</xdr:row>
      <xdr:rowOff>161924</xdr:rowOff>
    </xdr:to>
    <xdr:cxnSp macro="">
      <xdr:nvCxnSpPr>
        <xdr:cNvPr id="28" name="Connecteur en angl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CxnSpPr/>
      </xdr:nvCxnSpPr>
      <xdr:spPr>
        <a:xfrm rot="10800000" flipV="1">
          <a:off x="6543676" y="1476374"/>
          <a:ext cx="5210177" cy="4257675"/>
        </a:xfrm>
        <a:prstGeom prst="bentConnector3">
          <a:avLst>
            <a:gd name="adj1" fmla="val -17642"/>
          </a:avLst>
        </a:prstGeom>
        <a:ln>
          <a:solidFill>
            <a:srgbClr val="FF0000"/>
          </a:solidFill>
          <a:prstDash val="dash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533400</xdr:colOff>
      <xdr:row>23</xdr:row>
      <xdr:rowOff>180975</xdr:rowOff>
    </xdr:from>
    <xdr:ext cx="2225738" cy="264560"/>
    <xdr:sp macro="" textlink="">
      <xdr:nvSpPr>
        <xdr:cNvPr id="32" name="ZoneText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9496425" y="4610100"/>
          <a:ext cx="222573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100"/>
            <a:t>For 120% overload,</a:t>
          </a:r>
          <a:r>
            <a:rPr lang="fr-FR" sz="1100" baseline="0"/>
            <a:t> 4kW drive is OK</a:t>
          </a:r>
          <a:endParaRPr lang="fr-FR" sz="1100"/>
        </a:p>
      </xdr:txBody>
    </xdr:sp>
    <xdr:clientData/>
  </xdr:oneCellAnchor>
  <xdr:oneCellAnchor>
    <xdr:from>
      <xdr:col>12</xdr:col>
      <xdr:colOff>533400</xdr:colOff>
      <xdr:row>27</xdr:row>
      <xdr:rowOff>38100</xdr:rowOff>
    </xdr:from>
    <xdr:ext cx="2598725" cy="264560"/>
    <xdr:sp macro="" textlink="">
      <xdr:nvSpPr>
        <xdr:cNvPr id="33" name="ZoneTexte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9496425" y="5229225"/>
          <a:ext cx="25987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100"/>
            <a:t>For 150% overload,</a:t>
          </a:r>
          <a:r>
            <a:rPr lang="fr-FR" sz="1100" baseline="0"/>
            <a:t> 5,5kW drive is needed</a:t>
          </a:r>
          <a:endParaRPr lang="fr-FR" sz="1100"/>
        </a:p>
      </xdr:txBody>
    </xdr:sp>
    <xdr:clientData/>
  </xdr:oneCellAnchor>
  <xdr:oneCellAnchor>
    <xdr:from>
      <xdr:col>12</xdr:col>
      <xdr:colOff>533400</xdr:colOff>
      <xdr:row>29</xdr:row>
      <xdr:rowOff>161925</xdr:rowOff>
    </xdr:from>
    <xdr:ext cx="3314946" cy="436786"/>
    <xdr:sp macro="" textlink="">
      <xdr:nvSpPr>
        <xdr:cNvPr id="34" name="ZoneText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9496425" y="5734050"/>
          <a:ext cx="3314946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100"/>
            <a:t>For 200% overload,</a:t>
          </a:r>
          <a:r>
            <a:rPr lang="fr-FR" sz="1100" baseline="0"/>
            <a:t> 7,5kW drive is needed in your case</a:t>
          </a:r>
        </a:p>
        <a:p>
          <a:r>
            <a:rPr lang="fr-FR" sz="1100" baseline="0"/>
            <a:t>for transcient current.</a:t>
          </a:r>
          <a:endParaRPr lang="fr-FR" sz="1100"/>
        </a:p>
      </xdr:txBody>
    </xdr:sp>
    <xdr:clientData/>
  </xdr:oneCellAnchor>
  <xdr:oneCellAnchor>
    <xdr:from>
      <xdr:col>6</xdr:col>
      <xdr:colOff>647700</xdr:colOff>
      <xdr:row>5</xdr:row>
      <xdr:rowOff>123824</xdr:rowOff>
    </xdr:from>
    <xdr:ext cx="1304925" cy="847726"/>
    <xdr:sp macro="" textlink="">
      <xdr:nvSpPr>
        <xdr:cNvPr id="39" name="ZoneTexte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4524375" y="1104899"/>
          <a:ext cx="1304925" cy="8477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fr-FR" sz="1100"/>
            <a:t>At nominal, motor power and current correspond to the 4kW drive in ND</a:t>
          </a:r>
        </a:p>
      </xdr:txBody>
    </xdr:sp>
    <xdr:clientData/>
  </xdr:oneCellAnchor>
  <xdr:twoCellAnchor editAs="oneCell">
    <xdr:from>
      <xdr:col>1</xdr:col>
      <xdr:colOff>0</xdr:colOff>
      <xdr:row>33</xdr:row>
      <xdr:rowOff>0</xdr:rowOff>
    </xdr:from>
    <xdr:to>
      <xdr:col>13</xdr:col>
      <xdr:colOff>113106</xdr:colOff>
      <xdr:row>48</xdr:row>
      <xdr:rowOff>190119</xdr:rowOff>
    </xdr:to>
    <xdr:pic>
      <xdr:nvPicPr>
        <xdr:cNvPr id="46" name="Image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85750" y="6334125"/>
          <a:ext cx="9552381" cy="3047619"/>
        </a:xfrm>
        <a:prstGeom prst="rect">
          <a:avLst/>
        </a:prstGeom>
      </xdr:spPr>
    </xdr:pic>
    <xdr:clientData/>
  </xdr:twoCellAnchor>
  <xdr:twoCellAnchor>
    <xdr:from>
      <xdr:col>1</xdr:col>
      <xdr:colOff>828676</xdr:colOff>
      <xdr:row>28</xdr:row>
      <xdr:rowOff>123825</xdr:rowOff>
    </xdr:from>
    <xdr:to>
      <xdr:col>8</xdr:col>
      <xdr:colOff>447676</xdr:colOff>
      <xdr:row>28</xdr:row>
      <xdr:rowOff>123825</xdr:rowOff>
    </xdr:to>
    <xdr:cxnSp macro="">
      <xdr:nvCxnSpPr>
        <xdr:cNvPr id="53" name="Connecteur droit avec flèche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CxnSpPr>
          <a:endCxn id="54" idx="6"/>
        </xdr:cNvCxnSpPr>
      </xdr:nvCxnSpPr>
      <xdr:spPr>
        <a:xfrm flipH="1">
          <a:off x="1114426" y="5505450"/>
          <a:ext cx="4991100" cy="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219075</xdr:colOff>
      <xdr:row>27</xdr:row>
      <xdr:rowOff>171449</xdr:rowOff>
    </xdr:from>
    <xdr:to>
      <xdr:col>1</xdr:col>
      <xdr:colOff>828676</xdr:colOff>
      <xdr:row>29</xdr:row>
      <xdr:rowOff>76200</xdr:rowOff>
    </xdr:to>
    <xdr:sp macro="" textlink="">
      <xdr:nvSpPr>
        <xdr:cNvPr id="54" name="Ellipse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/>
      </xdr:nvSpPr>
      <xdr:spPr>
        <a:xfrm>
          <a:off x="219075" y="5362574"/>
          <a:ext cx="895351" cy="285751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0</xdr:col>
      <xdr:colOff>142875</xdr:colOff>
      <xdr:row>0</xdr:row>
      <xdr:rowOff>85725</xdr:rowOff>
    </xdr:from>
    <xdr:to>
      <xdr:col>11</xdr:col>
      <xdr:colOff>323850</xdr:colOff>
      <xdr:row>5</xdr:row>
      <xdr:rowOff>190500</xdr:rowOff>
    </xdr:to>
    <xdr:sp macro="" textlink="">
      <xdr:nvSpPr>
        <xdr:cNvPr id="58" name="Rectangle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/>
      </xdr:nvSpPr>
      <xdr:spPr>
        <a:xfrm>
          <a:off x="142875" y="85725"/>
          <a:ext cx="8801100" cy="1085850"/>
        </a:xfrm>
        <a:prstGeom prst="rect">
          <a:avLst/>
        </a:prstGeom>
        <a:noFill/>
        <a:ln w="28575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oneCellAnchor>
    <xdr:from>
      <xdr:col>0</xdr:col>
      <xdr:colOff>57150</xdr:colOff>
      <xdr:row>5</xdr:row>
      <xdr:rowOff>123825</xdr:rowOff>
    </xdr:from>
    <xdr:ext cx="1876283" cy="311496"/>
    <xdr:sp macro="" textlink="">
      <xdr:nvSpPr>
        <xdr:cNvPr id="59" name="ZoneTexte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57150" y="1104900"/>
          <a:ext cx="1876283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fr-FR" sz="1400" i="1">
              <a:solidFill>
                <a:srgbClr val="00B0F0"/>
              </a:solidFill>
            </a:rPr>
            <a:t>From motor nameplate</a:t>
          </a:r>
        </a:p>
      </xdr:txBody>
    </xdr:sp>
    <xdr:clientData/>
  </xdr:oneCellAnchor>
  <xdr:twoCellAnchor>
    <xdr:from>
      <xdr:col>11</xdr:col>
      <xdr:colOff>333375</xdr:colOff>
      <xdr:row>5</xdr:row>
      <xdr:rowOff>180975</xdr:rowOff>
    </xdr:from>
    <xdr:to>
      <xdr:col>16</xdr:col>
      <xdr:colOff>152400</xdr:colOff>
      <xdr:row>8</xdr:row>
      <xdr:rowOff>0</xdr:rowOff>
    </xdr:to>
    <xdr:sp macro="" textlink="">
      <xdr:nvSpPr>
        <xdr:cNvPr id="60" name="Rectangle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/>
      </xdr:nvSpPr>
      <xdr:spPr>
        <a:xfrm>
          <a:off x="8953500" y="1162050"/>
          <a:ext cx="2714625" cy="409575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10</xdr:col>
      <xdr:colOff>1166813</xdr:colOff>
      <xdr:row>6</xdr:row>
      <xdr:rowOff>52389</xdr:rowOff>
    </xdr:from>
    <xdr:to>
      <xdr:col>11</xdr:col>
      <xdr:colOff>214313</xdr:colOff>
      <xdr:row>7</xdr:row>
      <xdr:rowOff>171454</xdr:rowOff>
    </xdr:to>
    <xdr:sp macro="" textlink="">
      <xdr:nvSpPr>
        <xdr:cNvPr id="63" name="Flèche à angle droit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/>
      </xdr:nvSpPr>
      <xdr:spPr>
        <a:xfrm rot="5400000">
          <a:off x="8517730" y="1226347"/>
          <a:ext cx="309565" cy="323850"/>
        </a:xfrm>
        <a:prstGeom prst="bentUp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oneCellAnchor>
    <xdr:from>
      <xdr:col>10</xdr:col>
      <xdr:colOff>361950</xdr:colOff>
      <xdr:row>5</xdr:row>
      <xdr:rowOff>152400</xdr:rowOff>
    </xdr:from>
    <xdr:ext cx="862737" cy="530658"/>
    <xdr:sp macro="" textlink="">
      <xdr:nvSpPr>
        <xdr:cNvPr id="64" name="ZoneTexte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7705725" y="1133475"/>
          <a:ext cx="862737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r"/>
          <a:r>
            <a:rPr lang="fr-FR" sz="1400" i="1">
              <a:solidFill>
                <a:srgbClr val="FF0000"/>
              </a:solidFill>
            </a:rPr>
            <a:t>overload </a:t>
          </a:r>
        </a:p>
        <a:p>
          <a:pPr algn="r"/>
          <a:r>
            <a:rPr lang="fr-FR" sz="1400" i="1">
              <a:solidFill>
                <a:srgbClr val="FF0000"/>
              </a:solidFill>
            </a:rPr>
            <a:t>needed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0"/>
  <sheetViews>
    <sheetView tabSelected="1" topLeftCell="A32" workbookViewId="0">
      <selection activeCell="T3" sqref="T3"/>
    </sheetView>
  </sheetViews>
  <sheetFormatPr defaultColWidth="11.42578125" defaultRowHeight="15" x14ac:dyDescent="0.25"/>
  <cols>
    <col min="1" max="1" width="4.28515625" customWidth="1"/>
    <col min="2" max="2" width="21.140625" customWidth="1"/>
    <col min="4" max="4" width="4.28515625" customWidth="1"/>
    <col min="5" max="5" width="14.140625" customWidth="1"/>
    <col min="6" max="6" width="2.85546875" customWidth="1"/>
    <col min="7" max="7" width="22.28515625" customWidth="1"/>
    <col min="8" max="8" width="4.42578125" customWidth="1"/>
    <col min="9" max="9" width="20.85546875" customWidth="1"/>
    <col min="10" max="10" width="4.42578125" customWidth="1"/>
    <col min="11" max="11" width="19.140625" customWidth="1"/>
    <col min="12" max="12" width="5.140625" customWidth="1"/>
    <col min="15" max="15" width="4" customWidth="1"/>
    <col min="17" max="17" width="2.42578125" customWidth="1"/>
  </cols>
  <sheetData>
    <row r="1" spans="1:20" ht="15.75" thickBo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15.75" thickBot="1" x14ac:dyDescent="0.3">
      <c r="A2" s="1"/>
      <c r="B2" s="2" t="s">
        <v>0</v>
      </c>
      <c r="C2" s="3" t="s">
        <v>1</v>
      </c>
      <c r="D2" s="4"/>
      <c r="E2" s="1"/>
      <c r="F2" s="1"/>
      <c r="G2" s="1"/>
      <c r="H2" s="1"/>
      <c r="I2" s="1"/>
      <c r="J2" s="1"/>
      <c r="K2" s="1"/>
      <c r="L2" s="1"/>
      <c r="M2" s="32" t="s">
        <v>18</v>
      </c>
      <c r="N2" s="33" t="s">
        <v>19</v>
      </c>
      <c r="O2" s="33"/>
      <c r="P2" s="33" t="s">
        <v>20</v>
      </c>
      <c r="Q2" s="34"/>
      <c r="R2" s="1"/>
      <c r="S2" s="1"/>
      <c r="T2" s="1"/>
    </row>
    <row r="3" spans="1:20" x14ac:dyDescent="0.25">
      <c r="A3" s="1"/>
      <c r="B3" s="2" t="s">
        <v>5</v>
      </c>
      <c r="C3" s="3">
        <v>50</v>
      </c>
      <c r="D3" s="4" t="s">
        <v>4</v>
      </c>
      <c r="E3" s="3" t="s">
        <v>21</v>
      </c>
      <c r="F3" s="3"/>
      <c r="G3" s="3" t="s">
        <v>10</v>
      </c>
      <c r="H3" s="3"/>
      <c r="I3" s="3" t="s">
        <v>12</v>
      </c>
      <c r="J3" s="3"/>
      <c r="K3" s="3" t="s">
        <v>15</v>
      </c>
      <c r="L3" s="3"/>
      <c r="M3" s="18" t="s">
        <v>14</v>
      </c>
      <c r="N3" s="19">
        <v>1.2</v>
      </c>
      <c r="O3" s="20"/>
      <c r="P3" s="19">
        <v>1.2</v>
      </c>
      <c r="Q3" s="21"/>
      <c r="R3" s="1"/>
      <c r="S3" s="1"/>
      <c r="T3" s="1"/>
    </row>
    <row r="4" spans="1:20" ht="15.75" thickBot="1" x14ac:dyDescent="0.3">
      <c r="A4" s="1"/>
      <c r="B4" s="11" t="s">
        <v>3</v>
      </c>
      <c r="C4" s="12">
        <v>380</v>
      </c>
      <c r="D4" s="13" t="s">
        <v>2</v>
      </c>
      <c r="E4" s="12">
        <v>8.56</v>
      </c>
      <c r="F4" s="12" t="s">
        <v>6</v>
      </c>
      <c r="G4" s="12">
        <v>4</v>
      </c>
      <c r="H4" s="12" t="s">
        <v>11</v>
      </c>
      <c r="I4" s="14">
        <f>SQRT(3)*C4*E4*C6/1000</f>
        <v>4.6198921908252357</v>
      </c>
      <c r="J4" s="12" t="s">
        <v>11</v>
      </c>
      <c r="K4" s="14">
        <f>(G4*1000)/(2*PI()*$C$5/60)</f>
        <v>26.618248321989462</v>
      </c>
      <c r="L4" s="12" t="s">
        <v>13</v>
      </c>
      <c r="M4" s="15">
        <f>K4*1.2</f>
        <v>31.941897986387353</v>
      </c>
      <c r="N4" s="16">
        <f>I4*1.2</f>
        <v>5.543870628990283</v>
      </c>
      <c r="O4" s="16" t="s">
        <v>11</v>
      </c>
      <c r="P4" s="16">
        <f>(N4*1000)/(SQRT(3)*$C$4*$C$6)</f>
        <v>10.272</v>
      </c>
      <c r="Q4" s="17" t="s">
        <v>6</v>
      </c>
      <c r="R4" s="1"/>
      <c r="S4" s="1"/>
      <c r="T4" s="1"/>
    </row>
    <row r="5" spans="1:20" x14ac:dyDescent="0.25">
      <c r="A5" s="1"/>
      <c r="B5" s="5" t="s">
        <v>7</v>
      </c>
      <c r="C5" s="6">
        <v>1435</v>
      </c>
      <c r="D5" s="7" t="s">
        <v>8</v>
      </c>
      <c r="E5" s="1"/>
      <c r="F5" s="1"/>
      <c r="G5" s="1"/>
      <c r="H5" s="1"/>
      <c r="I5" s="1"/>
      <c r="J5" s="1"/>
      <c r="K5" s="1"/>
      <c r="L5" s="1"/>
      <c r="M5" s="25" t="s">
        <v>16</v>
      </c>
      <c r="N5" s="26">
        <v>1.5</v>
      </c>
      <c r="O5" s="27"/>
      <c r="P5" s="26">
        <v>1.5</v>
      </c>
      <c r="Q5" s="28"/>
      <c r="R5" s="1"/>
      <c r="S5" s="1"/>
      <c r="T5" s="1"/>
    </row>
    <row r="6" spans="1:20" ht="15.75" thickBot="1" x14ac:dyDescent="0.3">
      <c r="A6" s="1"/>
      <c r="B6" s="8" t="s">
        <v>9</v>
      </c>
      <c r="C6" s="9">
        <v>0.82</v>
      </c>
      <c r="D6" s="10"/>
      <c r="E6" s="1"/>
      <c r="F6" s="1"/>
      <c r="G6" s="1"/>
      <c r="H6" s="1"/>
      <c r="I6" s="1"/>
      <c r="J6" s="1"/>
      <c r="K6" s="1"/>
      <c r="L6" s="1"/>
      <c r="M6" s="22">
        <f>K4*1.5</f>
        <v>39.927372482984197</v>
      </c>
      <c r="N6" s="23">
        <f>I4*1.5</f>
        <v>6.9298382862378531</v>
      </c>
      <c r="O6" s="23" t="s">
        <v>11</v>
      </c>
      <c r="P6" s="23">
        <f t="shared" ref="P6:P8" si="0">(N6*1000)/(SQRT(3)*$C$4*$C$6)</f>
        <v>12.839999999999998</v>
      </c>
      <c r="Q6" s="24" t="s">
        <v>6</v>
      </c>
      <c r="R6" s="1"/>
      <c r="S6" s="1"/>
      <c r="T6" s="1"/>
    </row>
    <row r="7" spans="1:20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35" t="s">
        <v>17</v>
      </c>
      <c r="N7" s="36">
        <v>2</v>
      </c>
      <c r="O7" s="37"/>
      <c r="P7" s="36">
        <v>2</v>
      </c>
      <c r="Q7" s="38"/>
      <c r="R7" s="1"/>
      <c r="S7" s="1"/>
      <c r="T7" s="1"/>
    </row>
    <row r="8" spans="1:20" ht="15.75" thickBot="1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29">
        <f>K4*2</f>
        <v>53.236496643978924</v>
      </c>
      <c r="N8" s="30">
        <f>I4*2</f>
        <v>9.2397843816504714</v>
      </c>
      <c r="O8" s="30" t="s">
        <v>11</v>
      </c>
      <c r="P8" s="30">
        <f t="shared" si="0"/>
        <v>17.12</v>
      </c>
      <c r="Q8" s="31" t="s">
        <v>6</v>
      </c>
      <c r="R8" s="1"/>
      <c r="S8" s="1"/>
      <c r="T8" s="1"/>
    </row>
    <row r="9" spans="1:20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0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0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</row>
    <row r="37" spans="1:20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</sheetData>
  <pageMargins left="0.7" right="0.7" top="0.75" bottom="0.75" header="0.3" footer="0.3"/>
  <pageSetup paperSize="9" orientation="portrait" horizontalDpi="90" verticalDpi="9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CEDRIC FOLLET</dc:creator>
  <cp:lastModifiedBy>Ravi Rajamoni</cp:lastModifiedBy>
  <dcterms:created xsi:type="dcterms:W3CDTF">2017-05-03T08:12:37Z</dcterms:created>
  <dcterms:modified xsi:type="dcterms:W3CDTF">2018-06-11T12:32:55Z</dcterms:modified>
</cp:coreProperties>
</file>